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45241322-C044-4D74-ABA1-4E9C01A8FACC}" xr6:coauthVersionLast="43" xr6:coauthVersionMax="43" xr10:uidLastSave="{00000000-0000-0000-0000-000000000000}"/>
  <bookViews>
    <workbookView xWindow="-120" yWindow="-120" windowWidth="38640" windowHeight="21240" activeTab="3" xr2:uid="{00000000-000D-0000-FFFF-FFFF00000000}"/>
  </bookViews>
  <sheets>
    <sheet name="Term 1 - Numbers" sheetId="6" r:id="rId1"/>
    <sheet name="Term 1 - summary" sheetId="7" r:id="rId2"/>
    <sheet name="Improvements" sheetId="14" r:id="rId3"/>
    <sheet name="Term 2 - Numbers" sheetId="9" r:id="rId4"/>
    <sheet name="Term 2 - summary" sheetId="8" r:id="rId5"/>
    <sheet name="Term 3 - Numbers" sheetId="10" r:id="rId6"/>
    <sheet name="Term 3 - summary" sheetId="11" r:id="rId7"/>
    <sheet name="Term 4 - Numbers" sheetId="12" r:id="rId8"/>
    <sheet name="Term 4 - summary" sheetId="13" r:id="rId9"/>
  </sheets>
  <definedNames>
    <definedName name="_xlnm.Print_Area" localSheetId="0">'Term 1 - Numbers'!$A$1:$T$31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C28" i="9" l="1"/>
  <c r="FE50" i="9"/>
  <c r="FD48" i="9"/>
  <c r="FC48" i="9"/>
  <c r="EX48" i="9"/>
  <c r="FD47" i="9"/>
  <c r="FC47" i="9"/>
  <c r="FB47" i="9"/>
  <c r="FB48" i="9" s="1"/>
  <c r="FA47" i="9"/>
  <c r="FA48" i="9" s="1"/>
  <c r="EZ47" i="9"/>
  <c r="EZ48" i="9" s="1"/>
  <c r="EY47" i="9"/>
  <c r="EY48" i="9" s="1"/>
  <c r="EX47" i="9"/>
  <c r="FE46" i="9"/>
  <c r="FE45" i="9"/>
  <c r="FE44" i="9"/>
  <c r="FE43" i="9"/>
  <c r="FE42" i="9"/>
  <c r="FE41" i="9"/>
  <c r="FD39" i="9"/>
  <c r="FC39" i="9"/>
  <c r="FC49" i="9" s="1"/>
  <c r="FB39" i="9"/>
  <c r="FB49" i="9" s="1"/>
  <c r="FA39" i="9"/>
  <c r="FA49" i="9" s="1"/>
  <c r="EZ39" i="9"/>
  <c r="EY39" i="9"/>
  <c r="EX39" i="9"/>
  <c r="FE38" i="9"/>
  <c r="FE37" i="9"/>
  <c r="FE36" i="9"/>
  <c r="FE35" i="9"/>
  <c r="FE34" i="9"/>
  <c r="FE33" i="9"/>
  <c r="FE32" i="9"/>
  <c r="FE31" i="9"/>
  <c r="FE30" i="9"/>
  <c r="FD28" i="9"/>
  <c r="FC28" i="9"/>
  <c r="FB28" i="9"/>
  <c r="FA28" i="9"/>
  <c r="EZ28" i="9"/>
  <c r="EY28" i="9"/>
  <c r="EX28" i="9"/>
  <c r="FE27" i="9"/>
  <c r="FE26" i="9"/>
  <c r="FE25" i="9"/>
  <c r="FE24" i="9"/>
  <c r="FE23" i="9"/>
  <c r="FE22" i="9"/>
  <c r="FE21" i="9"/>
  <c r="FE20" i="9"/>
  <c r="FE28" i="9" s="1"/>
  <c r="FD18" i="9"/>
  <c r="FD49" i="9" s="1"/>
  <c r="FC18" i="9"/>
  <c r="FB18" i="9"/>
  <c r="FA18" i="9"/>
  <c r="EZ18" i="9"/>
  <c r="EZ49" i="9" s="1"/>
  <c r="EY18" i="9"/>
  <c r="EX18" i="9"/>
  <c r="FE17" i="9"/>
  <c r="FE16" i="9"/>
  <c r="FE15" i="9"/>
  <c r="FE14" i="9"/>
  <c r="FE13" i="9"/>
  <c r="FE12" i="9"/>
  <c r="FE11" i="9"/>
  <c r="FE10" i="9"/>
  <c r="FE9" i="9"/>
  <c r="FE8" i="9"/>
  <c r="FE7" i="9"/>
  <c r="FE6" i="9"/>
  <c r="FE18" i="9" s="1"/>
  <c r="FE5" i="9"/>
  <c r="EW50" i="9"/>
  <c r="EV48" i="9"/>
  <c r="EU48" i="9"/>
  <c r="EP48" i="9"/>
  <c r="EV47" i="9"/>
  <c r="EU47" i="9"/>
  <c r="ET47" i="9"/>
  <c r="ET48" i="9" s="1"/>
  <c r="ES47" i="9"/>
  <c r="ES48" i="9" s="1"/>
  <c r="ER47" i="9"/>
  <c r="ER48" i="9" s="1"/>
  <c r="EQ47" i="9"/>
  <c r="EQ48" i="9" s="1"/>
  <c r="EP47" i="9"/>
  <c r="EW46" i="9"/>
  <c r="EW45" i="9"/>
  <c r="EW44" i="9"/>
  <c r="EW43" i="9"/>
  <c r="EW42" i="9"/>
  <c r="EW47" i="9" s="1"/>
  <c r="EW41" i="9"/>
  <c r="EV39" i="9"/>
  <c r="EU39" i="9"/>
  <c r="EU49" i="9" s="1"/>
  <c r="ET39" i="9"/>
  <c r="ES39" i="9"/>
  <c r="ES49" i="9" s="1"/>
  <c r="ER39" i="9"/>
  <c r="EQ39" i="9"/>
  <c r="EP39" i="9"/>
  <c r="EW38" i="9"/>
  <c r="EW37" i="9"/>
  <c r="EW36" i="9"/>
  <c r="EW35" i="9"/>
  <c r="EW34" i="9"/>
  <c r="EW33" i="9"/>
  <c r="EW32" i="9"/>
  <c r="EW31" i="9"/>
  <c r="EW30" i="9"/>
  <c r="EV28" i="9"/>
  <c r="EU28" i="9"/>
  <c r="ET28" i="9"/>
  <c r="ES28" i="9"/>
  <c r="ER28" i="9"/>
  <c r="EQ28" i="9"/>
  <c r="EP28" i="9"/>
  <c r="EW27" i="9"/>
  <c r="EW26" i="9"/>
  <c r="EW25" i="9"/>
  <c r="EW24" i="9"/>
  <c r="EW23" i="9"/>
  <c r="EW22" i="9"/>
  <c r="EW21" i="9"/>
  <c r="EW20" i="9"/>
  <c r="EV18" i="9"/>
  <c r="EV49" i="9" s="1"/>
  <c r="EU18" i="9"/>
  <c r="ET18" i="9"/>
  <c r="ES18" i="9"/>
  <c r="ER18" i="9"/>
  <c r="EQ18" i="9"/>
  <c r="EQ49" i="9" s="1"/>
  <c r="EP18" i="9"/>
  <c r="EP49" i="9" s="1"/>
  <c r="EW17" i="9"/>
  <c r="EW16" i="9"/>
  <c r="EW15" i="9"/>
  <c r="EW14" i="9"/>
  <c r="EW13" i="9"/>
  <c r="EW12" i="9"/>
  <c r="EW11" i="9"/>
  <c r="EW10" i="9"/>
  <c r="EW9" i="9"/>
  <c r="EW8" i="9"/>
  <c r="EW7" i="9"/>
  <c r="EW6" i="9"/>
  <c r="EW5" i="9"/>
  <c r="ER49" i="9" l="1"/>
  <c r="EW28" i="9"/>
  <c r="EW18" i="9"/>
  <c r="FE39" i="9"/>
  <c r="EX49" i="9"/>
  <c r="EW39" i="9"/>
  <c r="EY49" i="9"/>
  <c r="FE47" i="9"/>
  <c r="FE48" i="9" s="1"/>
  <c r="ET49" i="9"/>
  <c r="EW48" i="9"/>
  <c r="EN48" i="9"/>
  <c r="EI48" i="9"/>
  <c r="EH48" i="9"/>
  <c r="EN47" i="9"/>
  <c r="EM47" i="9"/>
  <c r="EM48" i="9" s="1"/>
  <c r="EL47" i="9"/>
  <c r="EL48" i="9" s="1"/>
  <c r="EK47" i="9"/>
  <c r="EK48" i="9" s="1"/>
  <c r="EJ47" i="9"/>
  <c r="EJ48" i="9" s="1"/>
  <c r="EI47" i="9"/>
  <c r="EH47" i="9"/>
  <c r="EO46" i="9"/>
  <c r="EO45" i="9"/>
  <c r="EO44" i="9"/>
  <c r="EO43" i="9"/>
  <c r="EO42" i="9"/>
  <c r="EO41" i="9"/>
  <c r="EO47" i="9" s="1"/>
  <c r="EN39" i="9"/>
  <c r="EM39" i="9"/>
  <c r="EL39" i="9"/>
  <c r="EL49" i="9" s="1"/>
  <c r="EK39" i="9"/>
  <c r="EJ39" i="9"/>
  <c r="EI39" i="9"/>
  <c r="EH39" i="9"/>
  <c r="EO38" i="9"/>
  <c r="EO37" i="9"/>
  <c r="EO36" i="9"/>
  <c r="EO35" i="9"/>
  <c r="EO34" i="9"/>
  <c r="EO33" i="9"/>
  <c r="EO32" i="9"/>
  <c r="EO31" i="9"/>
  <c r="EO30" i="9"/>
  <c r="EN28" i="9"/>
  <c r="EM28" i="9"/>
  <c r="EL28" i="9"/>
  <c r="EK28" i="9"/>
  <c r="EJ28" i="9"/>
  <c r="EI28" i="9"/>
  <c r="EH28" i="9"/>
  <c r="EO27" i="9"/>
  <c r="EO26" i="9"/>
  <c r="EO25" i="9"/>
  <c r="EO24" i="9"/>
  <c r="EO23" i="9"/>
  <c r="EO22" i="9"/>
  <c r="EO21" i="9"/>
  <c r="EO20" i="9"/>
  <c r="EN18" i="9"/>
  <c r="EM18" i="9"/>
  <c r="EL18" i="9"/>
  <c r="EK18" i="9"/>
  <c r="EJ18" i="9"/>
  <c r="EI18" i="9"/>
  <c r="EH18" i="9"/>
  <c r="EO17" i="9"/>
  <c r="EO16" i="9"/>
  <c r="EO15" i="9"/>
  <c r="EO14" i="9"/>
  <c r="EO13" i="9"/>
  <c r="EO12" i="9"/>
  <c r="EO11" i="9"/>
  <c r="EO10" i="9"/>
  <c r="EO9" i="9"/>
  <c r="EO8" i="9"/>
  <c r="EO7" i="9"/>
  <c r="EO6" i="9"/>
  <c r="EO5" i="9"/>
  <c r="EO18" i="9" l="1"/>
  <c r="EN49" i="9"/>
  <c r="EH49" i="9"/>
  <c r="EO28" i="9"/>
  <c r="EJ49" i="9"/>
  <c r="EK49" i="9"/>
  <c r="EO39" i="9"/>
  <c r="EI49" i="9"/>
  <c r="EO48" i="9"/>
  <c r="EM49" i="9"/>
  <c r="J42" i="8"/>
  <c r="J44" i="8"/>
  <c r="J45" i="8"/>
  <c r="J46" i="8"/>
  <c r="J47" i="8"/>
  <c r="J41" i="8"/>
  <c r="J21" i="8"/>
  <c r="J22" i="8"/>
  <c r="J23" i="8"/>
  <c r="J24" i="8"/>
  <c r="J25" i="8"/>
  <c r="J26" i="8"/>
  <c r="J20" i="8"/>
  <c r="J33" i="8"/>
  <c r="J34" i="8"/>
  <c r="J35" i="8"/>
  <c r="J36" i="8"/>
  <c r="J37" i="8"/>
  <c r="J38" i="8"/>
  <c r="J30" i="8"/>
  <c r="J6" i="8"/>
  <c r="J7" i="8"/>
  <c r="J8" i="8"/>
  <c r="J9" i="8"/>
  <c r="J10" i="8"/>
  <c r="J11" i="8"/>
  <c r="J12" i="8"/>
  <c r="J13" i="8"/>
  <c r="J14" i="8"/>
  <c r="J15" i="8"/>
  <c r="J16" i="8"/>
  <c r="J17" i="8"/>
  <c r="J5" i="8"/>
  <c r="I41" i="8"/>
  <c r="I31" i="8"/>
  <c r="I32" i="8"/>
  <c r="I33" i="8"/>
  <c r="I34" i="8"/>
  <c r="I35" i="8"/>
  <c r="I36" i="8"/>
  <c r="I37" i="8"/>
  <c r="I38" i="8"/>
  <c r="I30" i="8"/>
  <c r="I21" i="8"/>
  <c r="I22" i="8"/>
  <c r="I23" i="8"/>
  <c r="I24" i="8"/>
  <c r="I25" i="8"/>
  <c r="I26" i="8"/>
  <c r="I27" i="8"/>
  <c r="I20" i="8"/>
  <c r="I6" i="8"/>
  <c r="I7" i="8"/>
  <c r="I8" i="8"/>
  <c r="I9" i="8"/>
  <c r="I10" i="8"/>
  <c r="I11" i="8"/>
  <c r="I12" i="8"/>
  <c r="I13" i="8"/>
  <c r="I14" i="8"/>
  <c r="I15" i="8"/>
  <c r="I16" i="8"/>
  <c r="I17" i="8"/>
  <c r="I5" i="8"/>
  <c r="H41" i="8"/>
  <c r="H31" i="8"/>
  <c r="H32" i="8"/>
  <c r="H33" i="8"/>
  <c r="H34" i="8"/>
  <c r="H35" i="8"/>
  <c r="H36" i="8"/>
  <c r="H37" i="8"/>
  <c r="H38" i="8"/>
  <c r="H30" i="8"/>
  <c r="H21" i="8"/>
  <c r="H22" i="8"/>
  <c r="H23" i="8"/>
  <c r="H24" i="8"/>
  <c r="H25" i="8"/>
  <c r="H26" i="8"/>
  <c r="H27" i="8"/>
  <c r="H20" i="8"/>
  <c r="H6" i="8"/>
  <c r="H7" i="8"/>
  <c r="H8" i="8"/>
  <c r="H9" i="8"/>
  <c r="H10" i="8"/>
  <c r="H11" i="8"/>
  <c r="H12" i="8"/>
  <c r="H13" i="8"/>
  <c r="H14" i="8"/>
  <c r="H15" i="8"/>
  <c r="H16" i="8"/>
  <c r="H17" i="8"/>
  <c r="H5" i="8"/>
  <c r="G42" i="8"/>
  <c r="G43" i="8"/>
  <c r="G44" i="8"/>
  <c r="G45" i="8"/>
  <c r="G46" i="8"/>
  <c r="G47" i="8"/>
  <c r="G48" i="8"/>
  <c r="G41" i="8"/>
  <c r="G31" i="8"/>
  <c r="G32" i="8"/>
  <c r="G33" i="8"/>
  <c r="G34" i="8"/>
  <c r="G35" i="8"/>
  <c r="G36" i="8"/>
  <c r="G37" i="8"/>
  <c r="G38" i="8"/>
  <c r="G30" i="8"/>
  <c r="G21" i="8"/>
  <c r="G22" i="8"/>
  <c r="G23" i="8"/>
  <c r="G24" i="8"/>
  <c r="G25" i="8"/>
  <c r="G26" i="8"/>
  <c r="G27" i="8"/>
  <c r="G20" i="8"/>
  <c r="G6" i="8"/>
  <c r="G7" i="8"/>
  <c r="G8" i="8"/>
  <c r="G9" i="8"/>
  <c r="G10" i="8"/>
  <c r="G11" i="8"/>
  <c r="G12" i="8"/>
  <c r="G13" i="8"/>
  <c r="G14" i="8"/>
  <c r="G15" i="8"/>
  <c r="G16" i="8"/>
  <c r="G17" i="8"/>
  <c r="G5" i="8"/>
  <c r="F42" i="8"/>
  <c r="F43" i="8"/>
  <c r="F44" i="8"/>
  <c r="F45" i="8"/>
  <c r="F46" i="8"/>
  <c r="F47" i="8"/>
  <c r="F48" i="8"/>
  <c r="F41" i="8"/>
  <c r="F31" i="8"/>
  <c r="F32" i="8"/>
  <c r="F33" i="8"/>
  <c r="F34" i="8"/>
  <c r="F35" i="8"/>
  <c r="F36" i="8"/>
  <c r="F37" i="8"/>
  <c r="F38" i="8"/>
  <c r="F30" i="8"/>
  <c r="F21" i="8"/>
  <c r="F22" i="8"/>
  <c r="F23" i="8"/>
  <c r="F24" i="8"/>
  <c r="F25" i="8"/>
  <c r="F26" i="8"/>
  <c r="F27" i="8"/>
  <c r="F20" i="8"/>
  <c r="F6" i="8"/>
  <c r="F7" i="8"/>
  <c r="F8" i="8"/>
  <c r="F9" i="8"/>
  <c r="F10" i="8"/>
  <c r="F11" i="8"/>
  <c r="F12" i="8"/>
  <c r="F13" i="8"/>
  <c r="F14" i="8"/>
  <c r="F15" i="8"/>
  <c r="F16" i="8"/>
  <c r="F17" i="8"/>
  <c r="F5" i="8"/>
  <c r="AO50" i="9"/>
  <c r="AN48" i="9"/>
  <c r="EO50" i="9" l="1"/>
  <c r="AI18" i="9"/>
  <c r="AJ18" i="9"/>
  <c r="AK18" i="9"/>
  <c r="AL18" i="9"/>
  <c r="AM18" i="9"/>
  <c r="AN18" i="9"/>
  <c r="AH18" i="9"/>
  <c r="E42" i="8" l="1"/>
  <c r="E43" i="8"/>
  <c r="E44" i="8"/>
  <c r="E45" i="8"/>
  <c r="E46" i="8"/>
  <c r="E47" i="8"/>
  <c r="AG48" i="9"/>
  <c r="E48" i="8"/>
  <c r="E41" i="8"/>
  <c r="F18" i="8"/>
  <c r="E31" i="8"/>
  <c r="E32" i="8"/>
  <c r="E33" i="8"/>
  <c r="E34" i="8"/>
  <c r="E35" i="8"/>
  <c r="E36" i="8"/>
  <c r="E37" i="8"/>
  <c r="E38" i="8"/>
  <c r="E21" i="8"/>
  <c r="E22" i="8"/>
  <c r="E23" i="8"/>
  <c r="E24" i="8"/>
  <c r="E25" i="8"/>
  <c r="E26" i="8"/>
  <c r="E27" i="8"/>
  <c r="E20" i="8"/>
  <c r="E7" i="8"/>
  <c r="E9" i="8"/>
  <c r="E10" i="8"/>
  <c r="E11" i="8"/>
  <c r="E12" i="8"/>
  <c r="E13" i="8"/>
  <c r="E14" i="8"/>
  <c r="E15" i="8"/>
  <c r="E16" i="8"/>
  <c r="E17" i="8"/>
  <c r="D42" i="8"/>
  <c r="D43" i="8"/>
  <c r="D44" i="8"/>
  <c r="D45" i="8"/>
  <c r="D46" i="8"/>
  <c r="D47" i="8"/>
  <c r="D48" i="8"/>
  <c r="D41" i="8"/>
  <c r="D31" i="8"/>
  <c r="D32" i="8"/>
  <c r="D33" i="8"/>
  <c r="D34" i="8"/>
  <c r="D35" i="8"/>
  <c r="D36" i="8"/>
  <c r="D37" i="8"/>
  <c r="D38" i="8"/>
  <c r="D21" i="8"/>
  <c r="D22" i="8"/>
  <c r="D23" i="8"/>
  <c r="D24" i="8"/>
  <c r="D25" i="8"/>
  <c r="D26" i="8"/>
  <c r="D27" i="8"/>
  <c r="D20" i="8"/>
  <c r="D6" i="8"/>
  <c r="D7" i="8"/>
  <c r="D8" i="8"/>
  <c r="D9" i="8"/>
  <c r="D10" i="8"/>
  <c r="D11" i="8"/>
  <c r="D12" i="8"/>
  <c r="D13" i="8"/>
  <c r="D14" i="8"/>
  <c r="D15" i="8"/>
  <c r="D16" i="8"/>
  <c r="D17" i="8"/>
  <c r="D5" i="8"/>
  <c r="Q42" i="9"/>
  <c r="C42" i="8"/>
  <c r="C43" i="8"/>
  <c r="C44" i="8"/>
  <c r="C45" i="8"/>
  <c r="C46" i="8"/>
  <c r="C47" i="8"/>
  <c r="Q48" i="9"/>
  <c r="C48" i="8"/>
  <c r="C41" i="8"/>
  <c r="C31" i="8"/>
  <c r="C32" i="8"/>
  <c r="C33" i="8"/>
  <c r="C34" i="8"/>
  <c r="C35" i="8"/>
  <c r="C36" i="8"/>
  <c r="C37" i="8"/>
  <c r="C38" i="8"/>
  <c r="C21" i="8"/>
  <c r="C22" i="8"/>
  <c r="C23" i="8"/>
  <c r="C24" i="8"/>
  <c r="C25" i="8"/>
  <c r="C27" i="8"/>
  <c r="C20" i="8"/>
  <c r="C6" i="8"/>
  <c r="C7" i="8"/>
  <c r="C8" i="8"/>
  <c r="C9" i="8"/>
  <c r="C10" i="8"/>
  <c r="C11" i="8"/>
  <c r="C12" i="8"/>
  <c r="C13" i="8"/>
  <c r="C14" i="8"/>
  <c r="C15" i="8"/>
  <c r="C16" i="8"/>
  <c r="C17" i="8"/>
  <c r="C5" i="8"/>
  <c r="I42" i="9"/>
  <c r="B42" i="8"/>
  <c r="B43" i="8"/>
  <c r="B44" i="8"/>
  <c r="B45" i="8"/>
  <c r="B46" i="8"/>
  <c r="B47" i="8"/>
  <c r="I48" i="9"/>
  <c r="B48" i="8"/>
  <c r="B41" i="8"/>
  <c r="B31" i="8"/>
  <c r="B32" i="8"/>
  <c r="B33" i="8"/>
  <c r="B34" i="8"/>
  <c r="B35" i="8"/>
  <c r="B36" i="8"/>
  <c r="B37" i="8"/>
  <c r="B38" i="8"/>
  <c r="B21" i="8"/>
  <c r="B22" i="8"/>
  <c r="B23" i="8"/>
  <c r="B24" i="8"/>
  <c r="B25" i="8"/>
  <c r="B27" i="8"/>
  <c r="B20" i="8"/>
  <c r="B6" i="8"/>
  <c r="B7" i="8"/>
  <c r="B8" i="8"/>
  <c r="B9" i="8"/>
  <c r="B10" i="8"/>
  <c r="B11" i="8"/>
  <c r="B12" i="8"/>
  <c r="B13" i="8"/>
  <c r="B14" i="8"/>
  <c r="B15" i="8"/>
  <c r="B16" i="8"/>
  <c r="B17" i="8"/>
  <c r="B5" i="8"/>
  <c r="H42" i="8"/>
  <c r="I42" i="8"/>
  <c r="K42" i="8"/>
  <c r="L42" i="8"/>
  <c r="M42" i="8"/>
  <c r="N42" i="8"/>
  <c r="P42" i="8"/>
  <c r="I43" i="8"/>
  <c r="K43" i="8"/>
  <c r="L43" i="8"/>
  <c r="M43" i="8"/>
  <c r="N43" i="8"/>
  <c r="O43" i="8"/>
  <c r="P43" i="8"/>
  <c r="H44" i="8"/>
  <c r="I44" i="8"/>
  <c r="K44" i="8"/>
  <c r="L44" i="8"/>
  <c r="M44" i="8"/>
  <c r="O44" i="8"/>
  <c r="P44" i="8"/>
  <c r="H45" i="8"/>
  <c r="I45" i="8"/>
  <c r="K45" i="8"/>
  <c r="L45" i="8"/>
  <c r="M45" i="8"/>
  <c r="N45" i="8"/>
  <c r="O45" i="8"/>
  <c r="P45" i="8"/>
  <c r="H46" i="8"/>
  <c r="I46" i="8"/>
  <c r="K46" i="8"/>
  <c r="L46" i="8"/>
  <c r="M46" i="8"/>
  <c r="N46" i="8"/>
  <c r="O46" i="8"/>
  <c r="P46" i="8"/>
  <c r="H47" i="8"/>
  <c r="I47" i="8"/>
  <c r="K47" i="8"/>
  <c r="L47" i="8"/>
  <c r="M47" i="8"/>
  <c r="N47" i="8"/>
  <c r="O47" i="8"/>
  <c r="P47" i="8"/>
  <c r="I48" i="8"/>
  <c r="K48" i="8"/>
  <c r="L48" i="8"/>
  <c r="M48" i="8"/>
  <c r="P48" i="8"/>
  <c r="L30" i="8"/>
  <c r="M30" i="8"/>
  <c r="N30" i="8"/>
  <c r="K31" i="8"/>
  <c r="L31" i="8"/>
  <c r="M31" i="8"/>
  <c r="N31" i="8"/>
  <c r="O31" i="8"/>
  <c r="P31" i="8"/>
  <c r="K32" i="8"/>
  <c r="L32" i="8"/>
  <c r="M32" i="8"/>
  <c r="N32" i="8"/>
  <c r="O32" i="8"/>
  <c r="P32" i="8"/>
  <c r="K33" i="8"/>
  <c r="L33" i="8"/>
  <c r="M33" i="8"/>
  <c r="N33" i="8"/>
  <c r="O33" i="8"/>
  <c r="P33" i="8"/>
  <c r="K34" i="8"/>
  <c r="L34" i="8"/>
  <c r="M34" i="8"/>
  <c r="N34" i="8"/>
  <c r="O34" i="8"/>
  <c r="P34" i="8"/>
  <c r="K35" i="8"/>
  <c r="L35" i="8"/>
  <c r="M35" i="8"/>
  <c r="N35" i="8"/>
  <c r="O35" i="8"/>
  <c r="P35" i="8"/>
  <c r="K36" i="8"/>
  <c r="L36" i="8"/>
  <c r="M36" i="8"/>
  <c r="N36" i="8"/>
  <c r="O36" i="8"/>
  <c r="P36" i="8"/>
  <c r="K37" i="8"/>
  <c r="L37" i="8"/>
  <c r="M37" i="8"/>
  <c r="N37" i="8"/>
  <c r="O37" i="8"/>
  <c r="P37" i="8"/>
  <c r="K38" i="8"/>
  <c r="L38" i="8"/>
  <c r="M38" i="8"/>
  <c r="N38" i="8"/>
  <c r="O38" i="8"/>
  <c r="P38" i="8"/>
  <c r="L20" i="8"/>
  <c r="M20" i="8"/>
  <c r="N20" i="8"/>
  <c r="O20" i="8"/>
  <c r="P20" i="8"/>
  <c r="K21" i="8"/>
  <c r="M21" i="8"/>
  <c r="N21" i="8"/>
  <c r="O21" i="8"/>
  <c r="P21" i="8"/>
  <c r="K22" i="8"/>
  <c r="L22" i="8"/>
  <c r="M22" i="8"/>
  <c r="N22" i="8"/>
  <c r="O22" i="8"/>
  <c r="P22" i="8"/>
  <c r="K23" i="8"/>
  <c r="L23" i="8"/>
  <c r="O23" i="8"/>
  <c r="P23" i="8"/>
  <c r="K24" i="8"/>
  <c r="L24" i="8"/>
  <c r="L28" i="8" s="1"/>
  <c r="M24" i="8"/>
  <c r="N24" i="8"/>
  <c r="O24" i="8"/>
  <c r="P24" i="8"/>
  <c r="K25" i="8"/>
  <c r="L25" i="8"/>
  <c r="M25" i="8"/>
  <c r="N25" i="8"/>
  <c r="O25" i="8"/>
  <c r="P25" i="8"/>
  <c r="K26" i="8"/>
  <c r="L26" i="8"/>
  <c r="M26" i="8"/>
  <c r="N26" i="8"/>
  <c r="O26" i="8"/>
  <c r="P26" i="8"/>
  <c r="P28" i="8" s="1"/>
  <c r="K27" i="8"/>
  <c r="L27" i="8"/>
  <c r="M27" i="8"/>
  <c r="N27" i="8"/>
  <c r="O27" i="8"/>
  <c r="P27" i="8"/>
  <c r="Q10" i="8"/>
  <c r="K11" i="8"/>
  <c r="K18" i="8" s="1"/>
  <c r="L11" i="8"/>
  <c r="M11" i="8"/>
  <c r="N11" i="8"/>
  <c r="O11" i="8"/>
  <c r="P11" i="8"/>
  <c r="K12" i="8"/>
  <c r="L12" i="8"/>
  <c r="M12" i="8"/>
  <c r="P12" i="8"/>
  <c r="K14" i="8"/>
  <c r="L14" i="8"/>
  <c r="M14" i="8"/>
  <c r="O14" i="8"/>
  <c r="K16" i="8"/>
  <c r="L16" i="8"/>
  <c r="M16" i="8"/>
  <c r="N16" i="8"/>
  <c r="O16" i="8"/>
  <c r="P16" i="8"/>
  <c r="K17" i="8"/>
  <c r="L17" i="8"/>
  <c r="M17" i="8"/>
  <c r="P17" i="8"/>
  <c r="I5" i="9"/>
  <c r="I6" i="9"/>
  <c r="I7" i="9"/>
  <c r="I8" i="9"/>
  <c r="I9" i="9"/>
  <c r="I10" i="9"/>
  <c r="I11" i="9"/>
  <c r="I12" i="9"/>
  <c r="I13" i="9"/>
  <c r="I14" i="9"/>
  <c r="I15" i="9"/>
  <c r="I16" i="9"/>
  <c r="I18" i="9"/>
  <c r="I20" i="9"/>
  <c r="I21" i="9"/>
  <c r="I22" i="9"/>
  <c r="I23" i="9"/>
  <c r="I24" i="9"/>
  <c r="I25" i="9"/>
  <c r="I26" i="9"/>
  <c r="I28" i="9"/>
  <c r="I30" i="9"/>
  <c r="I39" i="9" s="1"/>
  <c r="I49" i="9" s="1"/>
  <c r="I31" i="9"/>
  <c r="I32" i="9"/>
  <c r="I33" i="9"/>
  <c r="I34" i="9"/>
  <c r="I35" i="9"/>
  <c r="I36" i="9"/>
  <c r="I37" i="9"/>
  <c r="I38" i="9"/>
  <c r="I41" i="9"/>
  <c r="I43" i="9"/>
  <c r="I44" i="9"/>
  <c r="I45" i="9"/>
  <c r="I46" i="9"/>
  <c r="H18" i="9"/>
  <c r="H28" i="9"/>
  <c r="H39" i="9"/>
  <c r="H48" i="9"/>
  <c r="H49" i="9"/>
  <c r="G18" i="9"/>
  <c r="G28" i="9"/>
  <c r="G39" i="9"/>
  <c r="G48" i="9"/>
  <c r="G49" i="9"/>
  <c r="F18" i="9"/>
  <c r="F28" i="9"/>
  <c r="F39" i="9"/>
  <c r="F48" i="9"/>
  <c r="F49" i="9"/>
  <c r="E18" i="9"/>
  <c r="E28" i="9"/>
  <c r="E39" i="9"/>
  <c r="E48" i="9"/>
  <c r="E49" i="9"/>
  <c r="D18" i="9"/>
  <c r="D28" i="9"/>
  <c r="D39" i="9"/>
  <c r="D49" i="9" s="1"/>
  <c r="D48" i="9"/>
  <c r="C18" i="9"/>
  <c r="C28" i="9"/>
  <c r="C39" i="9"/>
  <c r="C48" i="9"/>
  <c r="C49" i="9"/>
  <c r="B18" i="9"/>
  <c r="B28" i="9"/>
  <c r="B39" i="9"/>
  <c r="B48" i="9"/>
  <c r="B49" i="9"/>
  <c r="I27" i="9"/>
  <c r="I17" i="9"/>
  <c r="Q5" i="9"/>
  <c r="Q6" i="9"/>
  <c r="Q7" i="9"/>
  <c r="Q8" i="9"/>
  <c r="Q9" i="9"/>
  <c r="Q10" i="9"/>
  <c r="Q11" i="9"/>
  <c r="Q12" i="9"/>
  <c r="Q13" i="9"/>
  <c r="Q14" i="9"/>
  <c r="Q15" i="9"/>
  <c r="Q16" i="9"/>
  <c r="Q18" i="9"/>
  <c r="Q20" i="9"/>
  <c r="Q21" i="9"/>
  <c r="Q22" i="9"/>
  <c r="Q23" i="9"/>
  <c r="Q24" i="9"/>
  <c r="Q25" i="9"/>
  <c r="Q26" i="9"/>
  <c r="Q28" i="9"/>
  <c r="Q30" i="9"/>
  <c r="C30" i="8" s="1"/>
  <c r="Q31" i="9"/>
  <c r="Q32" i="9"/>
  <c r="Q33" i="9"/>
  <c r="Q34" i="9"/>
  <c r="Q35" i="9"/>
  <c r="Q36" i="9"/>
  <c r="Q37" i="9"/>
  <c r="Q38" i="9"/>
  <c r="Q41" i="9"/>
  <c r="Q43" i="9"/>
  <c r="Q44" i="9"/>
  <c r="Q45" i="9"/>
  <c r="Q46" i="9"/>
  <c r="P18" i="9"/>
  <c r="P28" i="9"/>
  <c r="P39" i="9"/>
  <c r="P48" i="9"/>
  <c r="P49" i="9"/>
  <c r="O18" i="9"/>
  <c r="O28" i="9"/>
  <c r="O39" i="9"/>
  <c r="O48" i="9"/>
  <c r="O49" i="9"/>
  <c r="N18" i="9"/>
  <c r="N28" i="9"/>
  <c r="N39" i="9"/>
  <c r="N49" i="9" s="1"/>
  <c r="N48" i="9"/>
  <c r="M18" i="9"/>
  <c r="M28" i="9"/>
  <c r="M39" i="9"/>
  <c r="M48" i="9"/>
  <c r="M49" i="9"/>
  <c r="L18" i="9"/>
  <c r="L28" i="9"/>
  <c r="L39" i="9"/>
  <c r="L48" i="9"/>
  <c r="L49" i="9"/>
  <c r="K18" i="9"/>
  <c r="K28" i="9"/>
  <c r="K39" i="9"/>
  <c r="K48" i="9"/>
  <c r="K49" i="9"/>
  <c r="J18" i="9"/>
  <c r="J28" i="9"/>
  <c r="J39" i="9"/>
  <c r="J48" i="9"/>
  <c r="J49" i="9"/>
  <c r="Q27" i="9"/>
  <c r="Q17" i="9"/>
  <c r="EG5" i="9"/>
  <c r="EG6" i="9"/>
  <c r="EG7" i="9"/>
  <c r="EG8" i="9"/>
  <c r="EG9" i="9"/>
  <c r="EG10" i="9"/>
  <c r="EG11" i="9"/>
  <c r="EG12" i="9"/>
  <c r="EG13" i="9"/>
  <c r="EG14" i="9"/>
  <c r="EG15" i="9"/>
  <c r="EG16" i="9"/>
  <c r="EG17" i="9"/>
  <c r="EG18" i="9"/>
  <c r="EG20" i="9"/>
  <c r="EG21" i="9"/>
  <c r="EG22" i="9"/>
  <c r="EG23" i="9"/>
  <c r="EG24" i="9"/>
  <c r="EG25" i="9"/>
  <c r="EG26" i="9"/>
  <c r="EG30" i="9"/>
  <c r="EG31" i="9"/>
  <c r="EG32" i="9"/>
  <c r="EG39" i="9" s="1"/>
  <c r="EG33" i="9"/>
  <c r="EG34" i="9"/>
  <c r="EG35" i="9"/>
  <c r="EG36" i="9"/>
  <c r="EG37" i="9"/>
  <c r="EG38" i="9"/>
  <c r="EG41" i="9"/>
  <c r="EG42" i="9"/>
  <c r="EG43" i="9"/>
  <c r="EG44" i="9"/>
  <c r="EG45" i="9"/>
  <c r="EG46" i="9"/>
  <c r="EG47" i="9"/>
  <c r="EG48" i="9"/>
  <c r="DY5" i="9"/>
  <c r="DY6" i="9"/>
  <c r="DY7" i="9"/>
  <c r="DY8" i="9"/>
  <c r="DY9" i="9"/>
  <c r="DY10" i="9"/>
  <c r="DY11" i="9"/>
  <c r="DY12" i="9"/>
  <c r="DY13" i="9"/>
  <c r="DY18" i="9" s="1"/>
  <c r="DY14" i="9"/>
  <c r="DY15" i="9"/>
  <c r="DY16" i="9"/>
  <c r="DY17" i="9"/>
  <c r="DY20" i="9"/>
  <c r="DY21" i="9"/>
  <c r="DY22" i="9"/>
  <c r="DY23" i="9"/>
  <c r="DY24" i="9"/>
  <c r="DY25" i="9"/>
  <c r="DY26" i="9"/>
  <c r="DY30" i="9"/>
  <c r="DY31" i="9"/>
  <c r="DY32" i="9"/>
  <c r="DY33" i="9"/>
  <c r="DY34" i="9"/>
  <c r="DY35" i="9"/>
  <c r="DY36" i="9"/>
  <c r="DY37" i="9"/>
  <c r="DY38" i="9"/>
  <c r="DY41" i="9"/>
  <c r="DY42" i="9"/>
  <c r="DY48" i="9" s="1"/>
  <c r="DY43" i="9"/>
  <c r="DY44" i="9"/>
  <c r="DY45" i="9"/>
  <c r="DY46" i="9"/>
  <c r="DJ18" i="9"/>
  <c r="DK18" i="9"/>
  <c r="DL18" i="9"/>
  <c r="DM18" i="9"/>
  <c r="DN18" i="9"/>
  <c r="DO18" i="9"/>
  <c r="DP18" i="9"/>
  <c r="DQ18" i="9"/>
  <c r="DQ20" i="9"/>
  <c r="DQ21" i="9"/>
  <c r="DQ22" i="9"/>
  <c r="DQ23" i="9"/>
  <c r="DQ24" i="9"/>
  <c r="DQ25" i="9"/>
  <c r="DQ26" i="9"/>
  <c r="DQ30" i="9"/>
  <c r="DQ31" i="9"/>
  <c r="DQ39" i="9" s="1"/>
  <c r="DQ32" i="9"/>
  <c r="DQ33" i="9"/>
  <c r="DQ34" i="9"/>
  <c r="DQ35" i="9"/>
  <c r="DQ36" i="9"/>
  <c r="DQ37" i="9"/>
  <c r="DQ38" i="9"/>
  <c r="DQ41" i="9"/>
  <c r="DQ42" i="9"/>
  <c r="DQ43" i="9"/>
  <c r="DQ44" i="9"/>
  <c r="DQ45" i="9"/>
  <c r="DQ46" i="9"/>
  <c r="DQ48" i="9"/>
  <c r="DB18" i="9"/>
  <c r="DC18" i="9"/>
  <c r="DD18" i="9"/>
  <c r="DE18" i="9"/>
  <c r="DF18" i="9"/>
  <c r="DG18" i="9"/>
  <c r="DH18" i="9"/>
  <c r="DI18" i="9"/>
  <c r="DI20" i="9"/>
  <c r="DI21" i="9"/>
  <c r="DI22" i="9"/>
  <c r="DI23" i="9"/>
  <c r="DI24" i="9"/>
  <c r="DI25" i="9"/>
  <c r="DI26" i="9"/>
  <c r="DI30" i="9"/>
  <c r="DI31" i="9"/>
  <c r="DI32" i="9"/>
  <c r="DI33" i="9"/>
  <c r="DI34" i="9"/>
  <c r="DI35" i="9"/>
  <c r="DI36" i="9"/>
  <c r="DI37" i="9"/>
  <c r="DI38" i="9"/>
  <c r="DI41" i="9"/>
  <c r="DI42" i="9"/>
  <c r="DI43" i="9"/>
  <c r="DI44" i="9"/>
  <c r="DI45" i="9"/>
  <c r="DI46" i="9"/>
  <c r="DI47" i="9"/>
  <c r="DI48" i="9"/>
  <c r="CT18" i="9"/>
  <c r="CU18" i="9"/>
  <c r="CV18" i="9"/>
  <c r="CW18" i="9"/>
  <c r="CX18" i="9"/>
  <c r="CY18" i="9"/>
  <c r="CZ18" i="9"/>
  <c r="DA18" i="9"/>
  <c r="DA20" i="9"/>
  <c r="DA21" i="9"/>
  <c r="DA22" i="9"/>
  <c r="DA23" i="9"/>
  <c r="DA24" i="9"/>
  <c r="DA25" i="9"/>
  <c r="DA26" i="9"/>
  <c r="DA30" i="9"/>
  <c r="DA31" i="9"/>
  <c r="DA32" i="9"/>
  <c r="DA33" i="9"/>
  <c r="DA34" i="9"/>
  <c r="DA35" i="9"/>
  <c r="DA36" i="9"/>
  <c r="DA37" i="9"/>
  <c r="DA38" i="9"/>
  <c r="DA41" i="9"/>
  <c r="DA42" i="9"/>
  <c r="DA47" i="9" s="1"/>
  <c r="DA43" i="9"/>
  <c r="DA44" i="9"/>
  <c r="DA45" i="9"/>
  <c r="DA46" i="9"/>
  <c r="CS5" i="9"/>
  <c r="CS6" i="9"/>
  <c r="CS7" i="9"/>
  <c r="CS8" i="9"/>
  <c r="CS9" i="9"/>
  <c r="CS10" i="9"/>
  <c r="CS11" i="9"/>
  <c r="CS12" i="9"/>
  <c r="CS13" i="9"/>
  <c r="CS14" i="9"/>
  <c r="CS15" i="9"/>
  <c r="CS16" i="9"/>
  <c r="CS17" i="9"/>
  <c r="CS18" i="9"/>
  <c r="CS20" i="9"/>
  <c r="CS21" i="9"/>
  <c r="CS22" i="9"/>
  <c r="CS23" i="9"/>
  <c r="CS24" i="9"/>
  <c r="CS25" i="9"/>
  <c r="CS26" i="9"/>
  <c r="CS30" i="9"/>
  <c r="CS31" i="9"/>
  <c r="CS32" i="9"/>
  <c r="CS33" i="9"/>
  <c r="CS34" i="9"/>
  <c r="CS35" i="9"/>
  <c r="CS36" i="9"/>
  <c r="CS37" i="9"/>
  <c r="CS38" i="9"/>
  <c r="CS41" i="9"/>
  <c r="CS42" i="9"/>
  <c r="CS47" i="9" s="1"/>
  <c r="CS48" i="9" s="1"/>
  <c r="CS43" i="9"/>
  <c r="CS44" i="9"/>
  <c r="CS45" i="9"/>
  <c r="CS46" i="9"/>
  <c r="CK5" i="9"/>
  <c r="CK6" i="9"/>
  <c r="CK7" i="9"/>
  <c r="CK8" i="9"/>
  <c r="CK9" i="9"/>
  <c r="CK10" i="9"/>
  <c r="CK11" i="9"/>
  <c r="CK12" i="9"/>
  <c r="CK13" i="9"/>
  <c r="CK14" i="9"/>
  <c r="CK15" i="9"/>
  <c r="CK16" i="9"/>
  <c r="CK17" i="9"/>
  <c r="CK18" i="9"/>
  <c r="CK20" i="9"/>
  <c r="CK21" i="9"/>
  <c r="CK22" i="9"/>
  <c r="CK23" i="9"/>
  <c r="CK24" i="9"/>
  <c r="CK25" i="9"/>
  <c r="CK26" i="9"/>
  <c r="CK30" i="9"/>
  <c r="CK31" i="9"/>
  <c r="CK32" i="9"/>
  <c r="CK33" i="9"/>
  <c r="CK34" i="9"/>
  <c r="CK35" i="9"/>
  <c r="CK36" i="9"/>
  <c r="CK37" i="9"/>
  <c r="CK38" i="9"/>
  <c r="CK41" i="9"/>
  <c r="CK42" i="9"/>
  <c r="CK43" i="9"/>
  <c r="CK44" i="9"/>
  <c r="CK45" i="9"/>
  <c r="CK46" i="9"/>
  <c r="CC5" i="9"/>
  <c r="CC6" i="9"/>
  <c r="CC7" i="9"/>
  <c r="CC8" i="9"/>
  <c r="CC9" i="9"/>
  <c r="CC10" i="9"/>
  <c r="CC11" i="9"/>
  <c r="CC12" i="9"/>
  <c r="CC13" i="9"/>
  <c r="CC14" i="9"/>
  <c r="CC15" i="9"/>
  <c r="CC16" i="9"/>
  <c r="CC17" i="9"/>
  <c r="CC18" i="9"/>
  <c r="CC20" i="9"/>
  <c r="CC21" i="9"/>
  <c r="CC22" i="9"/>
  <c r="CC23" i="9"/>
  <c r="CC24" i="9"/>
  <c r="CC25" i="9"/>
  <c r="CC26" i="9"/>
  <c r="CC30" i="9"/>
  <c r="CC31" i="9"/>
  <c r="CC32" i="9"/>
  <c r="CC33" i="9"/>
  <c r="CC34" i="9"/>
  <c r="CC35" i="9"/>
  <c r="CC36" i="9"/>
  <c r="CC37" i="9"/>
  <c r="CC38" i="9"/>
  <c r="CC41" i="9"/>
  <c r="CC42" i="9"/>
  <c r="CC43" i="9"/>
  <c r="CC44" i="9"/>
  <c r="CC45" i="9"/>
  <c r="CC46" i="9"/>
  <c r="CC47" i="9"/>
  <c r="CC48" i="9"/>
  <c r="BU5" i="9"/>
  <c r="BU6" i="9"/>
  <c r="BU7" i="9"/>
  <c r="BU8" i="9"/>
  <c r="BU9" i="9"/>
  <c r="BU10" i="9"/>
  <c r="BU11" i="9"/>
  <c r="BU12" i="9"/>
  <c r="BU13" i="9"/>
  <c r="BU14" i="9"/>
  <c r="BU15" i="9"/>
  <c r="BU16" i="9"/>
  <c r="BU17" i="9"/>
  <c r="BU20" i="9"/>
  <c r="BU21" i="9"/>
  <c r="BU22" i="9"/>
  <c r="BU23" i="9"/>
  <c r="BU24" i="9"/>
  <c r="BU25" i="9"/>
  <c r="BU26" i="9"/>
  <c r="BU30" i="9"/>
  <c r="BU31" i="9"/>
  <c r="J31" i="8" s="1"/>
  <c r="BU32" i="9"/>
  <c r="J32" i="8" s="1"/>
  <c r="BU33" i="9"/>
  <c r="BU34" i="9"/>
  <c r="BU35" i="9"/>
  <c r="BU36" i="9"/>
  <c r="BU37" i="9"/>
  <c r="BU38" i="9"/>
  <c r="BU41" i="9"/>
  <c r="BU42" i="9"/>
  <c r="BU43" i="9"/>
  <c r="J43" i="8" s="1"/>
  <c r="BU44" i="9"/>
  <c r="BU45" i="9"/>
  <c r="BU46" i="9"/>
  <c r="BM5" i="9"/>
  <c r="BM6" i="9"/>
  <c r="BM7" i="9"/>
  <c r="BM8" i="9"/>
  <c r="BM9" i="9"/>
  <c r="BM10" i="9"/>
  <c r="BM11" i="9"/>
  <c r="BM12" i="9"/>
  <c r="BM13" i="9"/>
  <c r="BM14" i="9"/>
  <c r="BM15" i="9"/>
  <c r="BM16" i="9"/>
  <c r="BM17" i="9"/>
  <c r="BM20" i="9"/>
  <c r="BM21" i="9"/>
  <c r="BM22" i="9"/>
  <c r="BM23" i="9"/>
  <c r="BM24" i="9"/>
  <c r="BM25" i="9"/>
  <c r="BM26" i="9"/>
  <c r="BM30" i="9"/>
  <c r="BM31" i="9"/>
  <c r="BM32" i="9"/>
  <c r="BM33" i="9"/>
  <c r="BM34" i="9"/>
  <c r="BM35" i="9"/>
  <c r="BM36" i="9"/>
  <c r="BM37" i="9"/>
  <c r="BM38" i="9"/>
  <c r="BM41" i="9"/>
  <c r="BM42" i="9"/>
  <c r="BM43" i="9"/>
  <c r="BM44" i="9"/>
  <c r="BM45" i="9"/>
  <c r="BM46" i="9"/>
  <c r="BF47" i="9"/>
  <c r="BG47" i="9"/>
  <c r="BH47" i="9"/>
  <c r="BI47" i="9"/>
  <c r="BJ47" i="9"/>
  <c r="BK47" i="9"/>
  <c r="BL47" i="9"/>
  <c r="BM47" i="9"/>
  <c r="BM48" i="9"/>
  <c r="BE5" i="9"/>
  <c r="BE6" i="9"/>
  <c r="BE7" i="9"/>
  <c r="BE8" i="9"/>
  <c r="BE9" i="9"/>
  <c r="BE10" i="9"/>
  <c r="BE11" i="9"/>
  <c r="BE12" i="9"/>
  <c r="BE13" i="9"/>
  <c r="BE14" i="9"/>
  <c r="BE15" i="9"/>
  <c r="BE16" i="9"/>
  <c r="BE20" i="9"/>
  <c r="BE21" i="9"/>
  <c r="BE22" i="9"/>
  <c r="BE23" i="9"/>
  <c r="BE24" i="9"/>
  <c r="BE25" i="9"/>
  <c r="BE26" i="9"/>
  <c r="BE30" i="9"/>
  <c r="BE31" i="9"/>
  <c r="BE32" i="9"/>
  <c r="BE33" i="9"/>
  <c r="BE34" i="9"/>
  <c r="BE35" i="9"/>
  <c r="BE36" i="9"/>
  <c r="BE37" i="9"/>
  <c r="BE38" i="9"/>
  <c r="BE41" i="9"/>
  <c r="BE42" i="9"/>
  <c r="BE48" i="9" s="1"/>
  <c r="BE43" i="9"/>
  <c r="BE44" i="9"/>
  <c r="BE45" i="9"/>
  <c r="BE46" i="9"/>
  <c r="AW5" i="9"/>
  <c r="AW6" i="9"/>
  <c r="AW7" i="9"/>
  <c r="AW8" i="9"/>
  <c r="AW9" i="9"/>
  <c r="AW10" i="9"/>
  <c r="AW11" i="9"/>
  <c r="AW12" i="9"/>
  <c r="AW13" i="9"/>
  <c r="AW14" i="9"/>
  <c r="AW15" i="9"/>
  <c r="AW16" i="9"/>
  <c r="AW20" i="9"/>
  <c r="AW21" i="9"/>
  <c r="AW22" i="9"/>
  <c r="AW23" i="9"/>
  <c r="AW24" i="9"/>
  <c r="AW25" i="9"/>
  <c r="AW26" i="9"/>
  <c r="AW30" i="9"/>
  <c r="AW31" i="9"/>
  <c r="AW32" i="9"/>
  <c r="AW33" i="9"/>
  <c r="AW34" i="9"/>
  <c r="AW35" i="9"/>
  <c r="AW36" i="9"/>
  <c r="AW37" i="9"/>
  <c r="AW38" i="9"/>
  <c r="AW41" i="9"/>
  <c r="AW42" i="9"/>
  <c r="AW43" i="9"/>
  <c r="AW44" i="9"/>
  <c r="AW45" i="9"/>
  <c r="AW46" i="9"/>
  <c r="AP47" i="9"/>
  <c r="AQ47" i="9"/>
  <c r="AR47" i="9"/>
  <c r="AS47" i="9"/>
  <c r="AU47" i="9"/>
  <c r="AV47" i="9"/>
  <c r="AW47" i="9"/>
  <c r="AW48" i="9" s="1"/>
  <c r="AO5" i="9"/>
  <c r="AO6" i="9"/>
  <c r="AO7" i="9"/>
  <c r="AO8" i="9"/>
  <c r="AO9" i="9"/>
  <c r="AO18" i="9" s="1"/>
  <c r="AO10" i="9"/>
  <c r="AO11" i="9"/>
  <c r="AO12" i="9"/>
  <c r="AO13" i="9"/>
  <c r="AO14" i="9"/>
  <c r="AO15" i="9"/>
  <c r="AO16" i="9"/>
  <c r="AO20" i="9"/>
  <c r="AO21" i="9"/>
  <c r="AO22" i="9"/>
  <c r="AO23" i="9"/>
  <c r="AO24" i="9"/>
  <c r="AO25" i="9"/>
  <c r="AO28" i="9" s="1"/>
  <c r="AO26" i="9"/>
  <c r="AO30" i="9"/>
  <c r="AO31" i="9"/>
  <c r="AO32" i="9"/>
  <c r="AO33" i="9"/>
  <c r="AO34" i="9"/>
  <c r="AO35" i="9"/>
  <c r="AO36" i="9"/>
  <c r="AO37" i="9"/>
  <c r="AO38" i="9"/>
  <c r="AO41" i="9"/>
  <c r="AO42" i="9"/>
  <c r="AO43" i="9"/>
  <c r="AO44" i="9"/>
  <c r="AO45" i="9"/>
  <c r="AO46" i="9"/>
  <c r="AG5" i="9"/>
  <c r="AG6" i="9"/>
  <c r="E6" i="8" s="1"/>
  <c r="AG7" i="9"/>
  <c r="AG8" i="9"/>
  <c r="E8" i="8" s="1"/>
  <c r="AG9" i="9"/>
  <c r="AG10" i="9"/>
  <c r="AG11" i="9"/>
  <c r="AG12" i="9"/>
  <c r="AG13" i="9"/>
  <c r="AG14" i="9"/>
  <c r="AG15" i="9"/>
  <c r="AG16" i="9"/>
  <c r="AG20" i="9"/>
  <c r="AG21" i="9"/>
  <c r="AG22" i="9"/>
  <c r="AG23" i="9"/>
  <c r="AG24" i="9"/>
  <c r="AG25" i="9"/>
  <c r="AG26" i="9"/>
  <c r="AG28" i="9"/>
  <c r="AG30" i="9"/>
  <c r="E30" i="8" s="1"/>
  <c r="AG31" i="9"/>
  <c r="AG32" i="9"/>
  <c r="AG33" i="9"/>
  <c r="AG34" i="9"/>
  <c r="AG35" i="9"/>
  <c r="AG36" i="9"/>
  <c r="AG37" i="9"/>
  <c r="AG38" i="9"/>
  <c r="AG41" i="9"/>
  <c r="AG42" i="9"/>
  <c r="AG43" i="9"/>
  <c r="AG44" i="9"/>
  <c r="AG45" i="9"/>
  <c r="AG46" i="9"/>
  <c r="EF18" i="9"/>
  <c r="EF28" i="9"/>
  <c r="EF49" i="9" s="1"/>
  <c r="EF39" i="9"/>
  <c r="EF47" i="9"/>
  <c r="EF48" i="9"/>
  <c r="EE18" i="9"/>
  <c r="EE28" i="9"/>
  <c r="EE49" i="9" s="1"/>
  <c r="EE39" i="9"/>
  <c r="EE47" i="9"/>
  <c r="EE48" i="9"/>
  <c r="ED18" i="9"/>
  <c r="ED28" i="9"/>
  <c r="ED49" i="9" s="1"/>
  <c r="ED39" i="9"/>
  <c r="ED47" i="9"/>
  <c r="ED48" i="9"/>
  <c r="EC18" i="9"/>
  <c r="EC49" i="9"/>
  <c r="EC39" i="9"/>
  <c r="EC47" i="9"/>
  <c r="EC48" i="9"/>
  <c r="EB18" i="9"/>
  <c r="EB28" i="9"/>
  <c r="EB39" i="9"/>
  <c r="EB47" i="9"/>
  <c r="EB48" i="9"/>
  <c r="EA18" i="9"/>
  <c r="EA28" i="9"/>
  <c r="EA39" i="9"/>
  <c r="EA47" i="9"/>
  <c r="EA48" i="9"/>
  <c r="DZ18" i="9"/>
  <c r="DZ28" i="9"/>
  <c r="DZ39" i="9"/>
  <c r="DZ47" i="9"/>
  <c r="DZ48" i="9"/>
  <c r="DX18" i="9"/>
  <c r="DX28" i="9"/>
  <c r="DX39" i="9"/>
  <c r="DX48" i="9"/>
  <c r="DX49" i="9" s="1"/>
  <c r="DW18" i="9"/>
  <c r="DW28" i="9"/>
  <c r="DW49" i="9" s="1"/>
  <c r="DW39" i="9"/>
  <c r="DW47" i="9"/>
  <c r="DW48" i="9"/>
  <c r="DV18" i="9"/>
  <c r="DV28" i="9"/>
  <c r="DV39" i="9"/>
  <c r="DV47" i="9"/>
  <c r="DV48" i="9"/>
  <c r="DU18" i="9"/>
  <c r="DU28" i="9"/>
  <c r="DU39" i="9"/>
  <c r="DU47" i="9"/>
  <c r="DU48" i="9"/>
  <c r="DT18" i="9"/>
  <c r="DT28" i="9"/>
  <c r="DT39" i="9"/>
  <c r="DT47" i="9"/>
  <c r="DT48" i="9"/>
  <c r="DS18" i="9"/>
  <c r="DS28" i="9"/>
  <c r="DS39" i="9"/>
  <c r="DS47" i="9"/>
  <c r="DS48" i="9"/>
  <c r="DR18" i="9"/>
  <c r="DR28" i="9"/>
  <c r="DR39" i="9"/>
  <c r="DR47" i="9"/>
  <c r="DR48" i="9"/>
  <c r="DR49" i="9"/>
  <c r="DP28" i="9"/>
  <c r="DP39" i="9"/>
  <c r="DP48" i="9"/>
  <c r="DP49" i="9"/>
  <c r="DO28" i="9"/>
  <c r="DO39" i="9"/>
  <c r="DO48" i="9"/>
  <c r="DO49" i="9"/>
  <c r="DN28" i="9"/>
  <c r="DN39" i="9"/>
  <c r="DN48" i="9"/>
  <c r="DM28" i="9"/>
  <c r="DM49" i="9" s="1"/>
  <c r="DM39" i="9"/>
  <c r="DM48" i="9"/>
  <c r="DL28" i="9"/>
  <c r="DL39" i="9"/>
  <c r="DL48" i="9"/>
  <c r="DK28" i="9"/>
  <c r="DK39" i="9"/>
  <c r="DK48" i="9"/>
  <c r="DK49" i="9"/>
  <c r="DJ28" i="9"/>
  <c r="DJ49" i="9" s="1"/>
  <c r="DJ39" i="9"/>
  <c r="DJ48" i="9"/>
  <c r="DH28" i="9"/>
  <c r="DH39" i="9"/>
  <c r="DH49" i="9" s="1"/>
  <c r="DH47" i="9"/>
  <c r="DH48" i="9"/>
  <c r="DG28" i="9"/>
  <c r="DG39" i="9"/>
  <c r="DG47" i="9"/>
  <c r="DG48" i="9"/>
  <c r="DF28" i="9"/>
  <c r="DF39" i="9"/>
  <c r="DF47" i="9"/>
  <c r="DF48" i="9"/>
  <c r="DF49" i="9"/>
  <c r="DE28" i="9"/>
  <c r="DE39" i="9"/>
  <c r="DE47" i="9"/>
  <c r="DE48" i="9"/>
  <c r="DD28" i="9"/>
  <c r="DD39" i="9"/>
  <c r="DD49" i="9" s="1"/>
  <c r="DD47" i="9"/>
  <c r="DD48" i="9"/>
  <c r="DC28" i="9"/>
  <c r="DC39" i="9"/>
  <c r="DC47" i="9"/>
  <c r="DC48" i="9"/>
  <c r="DB28" i="9"/>
  <c r="DB49" i="9" s="1"/>
  <c r="DB39" i="9"/>
  <c r="DB47" i="9"/>
  <c r="DB48" i="9"/>
  <c r="CZ28" i="9"/>
  <c r="CZ39" i="9"/>
  <c r="CZ49" i="9" s="1"/>
  <c r="CZ48" i="9"/>
  <c r="CY28" i="9"/>
  <c r="CY49" i="9" s="1"/>
  <c r="CY39" i="9"/>
  <c r="CY48" i="9"/>
  <c r="CX28" i="9"/>
  <c r="CX39" i="9"/>
  <c r="CX48" i="9"/>
  <c r="CW28" i="9"/>
  <c r="CW39" i="9"/>
  <c r="CW48" i="9"/>
  <c r="CV28" i="9"/>
  <c r="CV39" i="9"/>
  <c r="CV48" i="9"/>
  <c r="CU28" i="9"/>
  <c r="CU39" i="9"/>
  <c r="CU48" i="9"/>
  <c r="CT28" i="9"/>
  <c r="CT39" i="9"/>
  <c r="CT48" i="9"/>
  <c r="CR18" i="9"/>
  <c r="CR28" i="9"/>
  <c r="CR39" i="9"/>
  <c r="CR47" i="9"/>
  <c r="CR48" i="9"/>
  <c r="CR49" i="9"/>
  <c r="CQ18" i="9"/>
  <c r="CQ28" i="9"/>
  <c r="CQ39" i="9"/>
  <c r="CQ47" i="9"/>
  <c r="CQ48" i="9"/>
  <c r="CP18" i="9"/>
  <c r="CP28" i="9"/>
  <c r="CP39" i="9"/>
  <c r="CP47" i="9"/>
  <c r="CP48" i="9"/>
  <c r="CO18" i="9"/>
  <c r="CO28" i="9"/>
  <c r="CO39" i="9"/>
  <c r="CO48" i="9"/>
  <c r="CN18" i="9"/>
  <c r="CN28" i="9"/>
  <c r="CN39" i="9"/>
  <c r="CN47" i="9"/>
  <c r="CN48" i="9"/>
  <c r="CM18" i="9"/>
  <c r="CM28" i="9"/>
  <c r="CM39" i="9"/>
  <c r="CM47" i="9"/>
  <c r="CM48" i="9"/>
  <c r="CL18" i="9"/>
  <c r="CL28" i="9"/>
  <c r="CL39" i="9"/>
  <c r="CL47" i="9"/>
  <c r="CL48" i="9"/>
  <c r="CJ18" i="9"/>
  <c r="CJ28" i="9"/>
  <c r="CJ39" i="9"/>
  <c r="CJ48" i="9"/>
  <c r="CI18" i="9"/>
  <c r="CI28" i="9"/>
  <c r="CI39" i="9"/>
  <c r="CI48" i="9"/>
  <c r="CH18" i="9"/>
  <c r="CH28" i="9"/>
  <c r="CH39" i="9"/>
  <c r="CH48" i="9"/>
  <c r="CG18" i="9"/>
  <c r="CG28" i="9"/>
  <c r="CG39" i="9"/>
  <c r="CG48" i="9"/>
  <c r="CF18" i="9"/>
  <c r="CF28" i="9"/>
  <c r="CF39" i="9"/>
  <c r="CF48" i="9"/>
  <c r="CE18" i="9"/>
  <c r="CE28" i="9"/>
  <c r="CE39" i="9"/>
  <c r="CE48" i="9"/>
  <c r="CD18" i="9"/>
  <c r="CD28" i="9"/>
  <c r="CD39" i="9"/>
  <c r="CD48" i="9"/>
  <c r="CB18" i="9"/>
  <c r="CB28" i="9"/>
  <c r="CB39" i="9"/>
  <c r="CB47" i="9"/>
  <c r="CB48" i="9"/>
  <c r="CA18" i="9"/>
  <c r="CA28" i="9"/>
  <c r="CA39" i="9"/>
  <c r="CA47" i="9"/>
  <c r="CA48" i="9"/>
  <c r="BZ18" i="9"/>
  <c r="BZ28" i="9"/>
  <c r="BZ39" i="9"/>
  <c r="BZ47" i="9"/>
  <c r="BZ48" i="9"/>
  <c r="BY18" i="9"/>
  <c r="BY28" i="9"/>
  <c r="BY39" i="9"/>
  <c r="BY47" i="9"/>
  <c r="BY48" i="9"/>
  <c r="BX18" i="9"/>
  <c r="BX28" i="9"/>
  <c r="BX39" i="9"/>
  <c r="BX47" i="9"/>
  <c r="BX48" i="9"/>
  <c r="BW18" i="9"/>
  <c r="BW28" i="9"/>
  <c r="BW39" i="9"/>
  <c r="BW47" i="9"/>
  <c r="BW48" i="9"/>
  <c r="BV18" i="9"/>
  <c r="BV28" i="9"/>
  <c r="BV39" i="9"/>
  <c r="BV49" i="9" s="1"/>
  <c r="BV47" i="9"/>
  <c r="BV48" i="9"/>
  <c r="BT18" i="9"/>
  <c r="BT28" i="9"/>
  <c r="BT39" i="9"/>
  <c r="BT47" i="9"/>
  <c r="BT48" i="9" s="1"/>
  <c r="BS18" i="9"/>
  <c r="BS28" i="9"/>
  <c r="BS39" i="9"/>
  <c r="BS47" i="9"/>
  <c r="BS48" i="9"/>
  <c r="BR18" i="9"/>
  <c r="BR28" i="9"/>
  <c r="BR39" i="9"/>
  <c r="BR48" i="9"/>
  <c r="BQ18" i="9"/>
  <c r="BQ28" i="9"/>
  <c r="BQ39" i="9"/>
  <c r="BQ48" i="9"/>
  <c r="BP18" i="9"/>
  <c r="BP28" i="9"/>
  <c r="BP39" i="9"/>
  <c r="BP47" i="9"/>
  <c r="BP48" i="9"/>
  <c r="BO18" i="9"/>
  <c r="BO28" i="9"/>
  <c r="BO39" i="9"/>
  <c r="BO47" i="9"/>
  <c r="BO48" i="9"/>
  <c r="BN18" i="9"/>
  <c r="BN28" i="9"/>
  <c r="BN39" i="9"/>
  <c r="BN47" i="9"/>
  <c r="BN48" i="9"/>
  <c r="BL18" i="9"/>
  <c r="BL28" i="9"/>
  <c r="BL39" i="9"/>
  <c r="BL48" i="9"/>
  <c r="BK18" i="9"/>
  <c r="BK28" i="9"/>
  <c r="BK39" i="9"/>
  <c r="BK48" i="9"/>
  <c r="BJ18" i="9"/>
  <c r="BJ28" i="9"/>
  <c r="BJ39" i="9"/>
  <c r="BJ48" i="9"/>
  <c r="BI18" i="9"/>
  <c r="BI28" i="9"/>
  <c r="BI39" i="9"/>
  <c r="BI48" i="9"/>
  <c r="BH18" i="9"/>
  <c r="BH28" i="9"/>
  <c r="BH39" i="9"/>
  <c r="BH48" i="9"/>
  <c r="BG18" i="9"/>
  <c r="BG28" i="9"/>
  <c r="BG39" i="9"/>
  <c r="BG49" i="9" s="1"/>
  <c r="BG48" i="9"/>
  <c r="BF18" i="9"/>
  <c r="BF28" i="9"/>
  <c r="BF39" i="9"/>
  <c r="BF48" i="9"/>
  <c r="BD18" i="9"/>
  <c r="BD28" i="9"/>
  <c r="BD39" i="9"/>
  <c r="BD49" i="9" s="1"/>
  <c r="BD48" i="9"/>
  <c r="BC18" i="9"/>
  <c r="BC28" i="9"/>
  <c r="BC39" i="9"/>
  <c r="BC47" i="9"/>
  <c r="BC48" i="9"/>
  <c r="BB18" i="9"/>
  <c r="BB28" i="9"/>
  <c r="BB39" i="9"/>
  <c r="BB47" i="9"/>
  <c r="BB48" i="9"/>
  <c r="BA18" i="9"/>
  <c r="BA28" i="9"/>
  <c r="BA39" i="9"/>
  <c r="BA47" i="9"/>
  <c r="BA48" i="9"/>
  <c r="AZ18" i="9"/>
  <c r="AZ49" i="9" s="1"/>
  <c r="AZ28" i="9"/>
  <c r="AZ39" i="9"/>
  <c r="AZ47" i="9"/>
  <c r="AZ48" i="9"/>
  <c r="AY18" i="9"/>
  <c r="AY28" i="9"/>
  <c r="AY39" i="9"/>
  <c r="AY47" i="9"/>
  <c r="AY48" i="9"/>
  <c r="AX18" i="9"/>
  <c r="AX28" i="9"/>
  <c r="AX39" i="9"/>
  <c r="AX47" i="9"/>
  <c r="AX48" i="9"/>
  <c r="AV18" i="9"/>
  <c r="AV28" i="9"/>
  <c r="AV39" i="9"/>
  <c r="AV49" i="9" s="1"/>
  <c r="AV48" i="9"/>
  <c r="AU18" i="9"/>
  <c r="AU49" i="9" s="1"/>
  <c r="AU28" i="9"/>
  <c r="AU39" i="9"/>
  <c r="AU48" i="9"/>
  <c r="AT18" i="9"/>
  <c r="AT28" i="9"/>
  <c r="AT39" i="9"/>
  <c r="AT48" i="9"/>
  <c r="AS18" i="9"/>
  <c r="AS28" i="9"/>
  <c r="AS39" i="9"/>
  <c r="AS48" i="9"/>
  <c r="AR18" i="9"/>
  <c r="AR28" i="9"/>
  <c r="AR39" i="9"/>
  <c r="AR48" i="9"/>
  <c r="AQ18" i="9"/>
  <c r="AQ49" i="9" s="1"/>
  <c r="AQ28" i="9"/>
  <c r="AQ39" i="9"/>
  <c r="AQ48" i="9"/>
  <c r="AP18" i="9"/>
  <c r="AP28" i="9"/>
  <c r="AP39" i="9"/>
  <c r="AP48" i="9"/>
  <c r="AN28" i="9"/>
  <c r="AN39" i="9"/>
  <c r="AM28" i="9"/>
  <c r="AM39" i="9"/>
  <c r="AM47" i="9"/>
  <c r="AM48" i="9"/>
  <c r="AL28" i="9"/>
  <c r="AL39" i="9"/>
  <c r="AL47" i="9"/>
  <c r="AL48" i="9"/>
  <c r="AK28" i="9"/>
  <c r="AK39" i="9"/>
  <c r="AK47" i="9"/>
  <c r="AK48" i="9"/>
  <c r="AJ28" i="9"/>
  <c r="AJ39" i="9"/>
  <c r="AJ47" i="9"/>
  <c r="AJ48" i="9"/>
  <c r="AI49" i="9"/>
  <c r="AI28" i="9"/>
  <c r="AI39" i="9"/>
  <c r="AI47" i="9"/>
  <c r="AI48" i="9"/>
  <c r="AH49" i="9"/>
  <c r="AH28" i="9"/>
  <c r="AH39" i="9"/>
  <c r="AH47" i="9"/>
  <c r="AH48" i="9"/>
  <c r="AF18" i="9"/>
  <c r="AF28" i="9"/>
  <c r="AF39" i="9"/>
  <c r="AF48" i="9"/>
  <c r="AF49" i="9"/>
  <c r="AE18" i="9"/>
  <c r="AE28" i="9"/>
  <c r="AE39" i="9"/>
  <c r="AE48" i="9"/>
  <c r="AE49" i="9"/>
  <c r="AD18" i="9"/>
  <c r="AD28" i="9"/>
  <c r="AD39" i="9"/>
  <c r="AD47" i="9"/>
  <c r="AD48" i="9"/>
  <c r="AC18" i="9"/>
  <c r="AC49" i="9" s="1"/>
  <c r="AC28" i="9"/>
  <c r="AC39" i="9"/>
  <c r="AC47" i="9"/>
  <c r="AC48" i="9"/>
  <c r="AB18" i="9"/>
  <c r="AB28" i="9"/>
  <c r="AB39" i="9"/>
  <c r="AB47" i="9"/>
  <c r="AB48" i="9"/>
  <c r="AB49" i="9"/>
  <c r="AA18" i="9"/>
  <c r="AA28" i="9"/>
  <c r="AA39" i="9"/>
  <c r="AA47" i="9"/>
  <c r="AA48" i="9"/>
  <c r="AA49" i="9"/>
  <c r="Z18" i="9"/>
  <c r="Z28" i="9"/>
  <c r="Z39" i="9"/>
  <c r="Z47" i="9"/>
  <c r="Z48" i="9"/>
  <c r="Z49" i="9"/>
  <c r="Y5" i="9"/>
  <c r="Y6" i="9"/>
  <c r="Y7" i="9"/>
  <c r="Y8" i="9"/>
  <c r="Y9" i="9"/>
  <c r="Y10" i="9"/>
  <c r="Y11" i="9"/>
  <c r="Y12" i="9"/>
  <c r="Y13" i="9"/>
  <c r="Y14" i="9"/>
  <c r="Y15" i="9"/>
  <c r="Y16" i="9"/>
  <c r="Y18" i="9"/>
  <c r="Y20" i="9"/>
  <c r="Y21" i="9"/>
  <c r="Y22" i="9"/>
  <c r="Y23" i="9"/>
  <c r="Y24" i="9"/>
  <c r="Y25" i="9"/>
  <c r="Y26" i="9"/>
  <c r="Y28" i="9"/>
  <c r="Y30" i="9"/>
  <c r="Y39" i="9" s="1"/>
  <c r="Y49" i="9" s="1"/>
  <c r="Y31" i="9"/>
  <c r="Y32" i="9"/>
  <c r="Y33" i="9"/>
  <c r="Y34" i="9"/>
  <c r="Y35" i="9"/>
  <c r="Y36" i="9"/>
  <c r="Y37" i="9"/>
  <c r="Y38" i="9"/>
  <c r="Y41" i="9"/>
  <c r="Y42" i="9"/>
  <c r="Y43" i="9"/>
  <c r="Y44" i="9"/>
  <c r="Y45" i="9"/>
  <c r="Y46" i="9"/>
  <c r="Y48" i="9"/>
  <c r="X18" i="9"/>
  <c r="X28" i="9"/>
  <c r="X39" i="9"/>
  <c r="X48" i="9"/>
  <c r="X49" i="9"/>
  <c r="W18" i="9"/>
  <c r="W28" i="9"/>
  <c r="W39" i="9"/>
  <c r="W49" i="9" s="1"/>
  <c r="W48" i="9"/>
  <c r="V18" i="9"/>
  <c r="V28" i="9"/>
  <c r="V39" i="9"/>
  <c r="V49" i="9" s="1"/>
  <c r="V48" i="9"/>
  <c r="U18" i="9"/>
  <c r="U28" i="9"/>
  <c r="U39" i="9"/>
  <c r="U48" i="9"/>
  <c r="U49" i="9"/>
  <c r="T18" i="9"/>
  <c r="T28" i="9"/>
  <c r="T39" i="9"/>
  <c r="T48" i="9"/>
  <c r="T49" i="9"/>
  <c r="S18" i="9"/>
  <c r="S28" i="9"/>
  <c r="S39" i="9"/>
  <c r="S49" i="9" s="1"/>
  <c r="S48" i="9"/>
  <c r="R18" i="9"/>
  <c r="R28" i="9"/>
  <c r="R39" i="9"/>
  <c r="R48" i="9"/>
  <c r="R49" i="9"/>
  <c r="EG27" i="9"/>
  <c r="DY27" i="9"/>
  <c r="DQ27" i="9"/>
  <c r="DI27" i="9"/>
  <c r="DA27" i="9"/>
  <c r="CS27" i="9"/>
  <c r="CK27" i="9"/>
  <c r="CC27" i="9"/>
  <c r="BU27" i="9"/>
  <c r="J27" i="8" s="1"/>
  <c r="BM27" i="9"/>
  <c r="BE27" i="9"/>
  <c r="AW27" i="9"/>
  <c r="AO27" i="9"/>
  <c r="AG27" i="9"/>
  <c r="Y27" i="9"/>
  <c r="DQ17" i="9"/>
  <c r="DI17" i="9"/>
  <c r="DA17" i="9"/>
  <c r="BE17" i="9"/>
  <c r="AW17" i="9"/>
  <c r="AO17" i="9"/>
  <c r="AG17" i="9"/>
  <c r="Y17" i="9"/>
  <c r="DQ16" i="9"/>
  <c r="DI16" i="9"/>
  <c r="DA16" i="9"/>
  <c r="DQ15" i="9"/>
  <c r="DI15" i="9"/>
  <c r="DQ14" i="9"/>
  <c r="DI14" i="9"/>
  <c r="DA14" i="9"/>
  <c r="DQ13" i="9"/>
  <c r="DI13" i="9"/>
  <c r="DA13" i="9"/>
  <c r="DQ12" i="9"/>
  <c r="DI12" i="9"/>
  <c r="DQ11" i="9"/>
  <c r="DI11" i="9"/>
  <c r="DA11" i="9"/>
  <c r="DQ10" i="9"/>
  <c r="DI10" i="9"/>
  <c r="DQ9" i="9"/>
  <c r="DI9" i="9"/>
  <c r="DQ8" i="9"/>
  <c r="DI8" i="9"/>
  <c r="DQ7" i="9"/>
  <c r="DI7" i="9"/>
  <c r="DQ6" i="9"/>
  <c r="DI6" i="9"/>
  <c r="DQ5" i="9"/>
  <c r="DI5" i="9"/>
  <c r="DA5" i="9"/>
  <c r="F28" i="8"/>
  <c r="G28" i="8"/>
  <c r="H28" i="8"/>
  <c r="I28" i="8"/>
  <c r="J28" i="8"/>
  <c r="M28" i="8"/>
  <c r="O28" i="8"/>
  <c r="B39" i="8"/>
  <c r="C39" i="8"/>
  <c r="D39" i="8"/>
  <c r="F39" i="8"/>
  <c r="G39" i="8"/>
  <c r="H39" i="8"/>
  <c r="I39" i="8"/>
  <c r="K39" i="8"/>
  <c r="M39" i="8"/>
  <c r="O39" i="8"/>
  <c r="L41" i="8"/>
  <c r="M41" i="8"/>
  <c r="N41" i="8"/>
  <c r="O41" i="8"/>
  <c r="P41" i="8"/>
  <c r="P18" i="8"/>
  <c r="O18" i="8"/>
  <c r="O49" i="8" s="1"/>
  <c r="N18" i="8"/>
  <c r="L18" i="8"/>
  <c r="J18" i="8"/>
  <c r="I18" i="8"/>
  <c r="H18" i="8"/>
  <c r="G18" i="8"/>
  <c r="A47" i="8"/>
  <c r="A46" i="8"/>
  <c r="A45" i="8"/>
  <c r="A44" i="8"/>
  <c r="A43" i="8"/>
  <c r="A42" i="8"/>
  <c r="K41" i="8"/>
  <c r="A41" i="8"/>
  <c r="A38" i="8"/>
  <c r="A26" i="8"/>
  <c r="A17" i="8"/>
  <c r="A16" i="8"/>
  <c r="A15" i="8"/>
  <c r="A14" i="8"/>
  <c r="A13" i="8"/>
  <c r="A12" i="8"/>
  <c r="AB6" i="8"/>
  <c r="AB7" i="8"/>
  <c r="AB8" i="8"/>
  <c r="AB9" i="8"/>
  <c r="AB10" i="8"/>
  <c r="AA6" i="8"/>
  <c r="AA7" i="8"/>
  <c r="AA8" i="8"/>
  <c r="AA9" i="8"/>
  <c r="AA10" i="8"/>
  <c r="Z6" i="8"/>
  <c r="Z7" i="8"/>
  <c r="Z8" i="8"/>
  <c r="Z9" i="8"/>
  <c r="Z10" i="8"/>
  <c r="Y6" i="8"/>
  <c r="Y7" i="8"/>
  <c r="Y9" i="8"/>
  <c r="Y10" i="8"/>
  <c r="X6" i="8"/>
  <c r="X7" i="8"/>
  <c r="X8" i="8"/>
  <c r="X9" i="8"/>
  <c r="X10" i="8"/>
  <c r="W6" i="8"/>
  <c r="W7" i="8"/>
  <c r="W8" i="8"/>
  <c r="W9" i="8"/>
  <c r="W10" i="8"/>
  <c r="A11" i="8"/>
  <c r="A10" i="8"/>
  <c r="A9" i="8"/>
  <c r="A8" i="8"/>
  <c r="A7" i="8"/>
  <c r="A6" i="8"/>
  <c r="A5" i="8"/>
  <c r="R17" i="7"/>
  <c r="A5" i="7"/>
  <c r="A6" i="7"/>
  <c r="A7" i="7"/>
  <c r="A8" i="7"/>
  <c r="A9" i="7"/>
  <c r="A10" i="7"/>
  <c r="A11" i="7"/>
  <c r="A12" i="7"/>
  <c r="A13" i="7"/>
  <c r="A14" i="7"/>
  <c r="A15" i="7"/>
  <c r="A16" i="7"/>
  <c r="A4" i="7"/>
  <c r="M15" i="7"/>
  <c r="M12" i="7"/>
  <c r="CC17" i="6"/>
  <c r="BW17" i="6"/>
  <c r="BX17" i="6"/>
  <c r="BY17" i="6"/>
  <c r="BZ17" i="6"/>
  <c r="CA17" i="6"/>
  <c r="CB17" i="6"/>
  <c r="BV17" i="6"/>
  <c r="CC5" i="6"/>
  <c r="CC6" i="6"/>
  <c r="CC7" i="6"/>
  <c r="CC8" i="6"/>
  <c r="CC9" i="6"/>
  <c r="CC10" i="6"/>
  <c r="CC11" i="6"/>
  <c r="CC12" i="6"/>
  <c r="CC13" i="6"/>
  <c r="CC14" i="6"/>
  <c r="CC15" i="6"/>
  <c r="CC16" i="6"/>
  <c r="CC4" i="6"/>
  <c r="B16" i="7"/>
  <c r="E16" i="7"/>
  <c r="F16" i="7"/>
  <c r="G16" i="7"/>
  <c r="H16" i="7"/>
  <c r="I16" i="7"/>
  <c r="J16" i="7"/>
  <c r="L16" i="7"/>
  <c r="M16" i="7"/>
  <c r="N16" i="7"/>
  <c r="O16" i="7"/>
  <c r="P16" i="7"/>
  <c r="DQ17" i="6"/>
  <c r="DJ17" i="6"/>
  <c r="DI17" i="6"/>
  <c r="DC17" i="6"/>
  <c r="DD17" i="6"/>
  <c r="DE17" i="6"/>
  <c r="DF17" i="6"/>
  <c r="DG17" i="6"/>
  <c r="DH17" i="6"/>
  <c r="DB17" i="6"/>
  <c r="DA17" i="6"/>
  <c r="CU17" i="6"/>
  <c r="CV17" i="6"/>
  <c r="CW17" i="6"/>
  <c r="CX17" i="6"/>
  <c r="CY17" i="6"/>
  <c r="CZ17" i="6"/>
  <c r="CT17" i="6"/>
  <c r="DA5" i="6"/>
  <c r="DA6" i="6"/>
  <c r="DA7" i="6"/>
  <c r="DA8" i="6"/>
  <c r="DA9" i="6"/>
  <c r="DA10" i="6"/>
  <c r="DA11" i="6"/>
  <c r="DA12" i="6"/>
  <c r="DA13" i="6"/>
  <c r="DA14" i="6"/>
  <c r="DA15" i="6"/>
  <c r="DA16" i="6"/>
  <c r="DA4" i="6"/>
  <c r="CM17" i="6"/>
  <c r="CN17" i="6"/>
  <c r="CO17" i="6"/>
  <c r="CS17" i="6"/>
  <c r="CP17" i="6"/>
  <c r="CQ17" i="6"/>
  <c r="CR17" i="6"/>
  <c r="CL17" i="6"/>
  <c r="CS5" i="6"/>
  <c r="CS6" i="6"/>
  <c r="CS7" i="6"/>
  <c r="CS8" i="6"/>
  <c r="CS9" i="6"/>
  <c r="CS10" i="6"/>
  <c r="CS11" i="6"/>
  <c r="CS12" i="6"/>
  <c r="CS13" i="6"/>
  <c r="CS14" i="6"/>
  <c r="CS15" i="6"/>
  <c r="CS16" i="6"/>
  <c r="CS4" i="6"/>
  <c r="CK16" i="6"/>
  <c r="CK15" i="6"/>
  <c r="CE17" i="6"/>
  <c r="CF17" i="6"/>
  <c r="CG17" i="6"/>
  <c r="CH17" i="6"/>
  <c r="CI17" i="6"/>
  <c r="CK17" i="6"/>
  <c r="CJ17" i="6"/>
  <c r="CD17" i="6"/>
  <c r="CK10" i="6"/>
  <c r="CK12" i="6"/>
  <c r="CK13" i="6"/>
  <c r="BU17" i="6"/>
  <c r="BM17" i="6"/>
  <c r="BE17" i="6"/>
  <c r="AW17" i="6"/>
  <c r="BN17" i="6"/>
  <c r="BF17" i="6"/>
  <c r="AX17" i="6"/>
  <c r="AP17" i="6"/>
  <c r="I16" i="6"/>
  <c r="Q16" i="6"/>
  <c r="Y16" i="6"/>
  <c r="AG16" i="6"/>
  <c r="AO16" i="6"/>
  <c r="AW16" i="6"/>
  <c r="BE16" i="6"/>
  <c r="BM16" i="6"/>
  <c r="BU16" i="6"/>
  <c r="DI16" i="6"/>
  <c r="DQ16" i="6"/>
  <c r="P4" i="7"/>
  <c r="O4" i="7"/>
  <c r="N5" i="7"/>
  <c r="N6" i="7"/>
  <c r="N7" i="7"/>
  <c r="N8" i="7"/>
  <c r="N9" i="7"/>
  <c r="Z6" i="7"/>
  <c r="N10" i="7"/>
  <c r="N11" i="7"/>
  <c r="N12" i="7"/>
  <c r="N13" i="7"/>
  <c r="Z8" i="7"/>
  <c r="N14" i="7"/>
  <c r="Z9" i="7"/>
  <c r="N15" i="7"/>
  <c r="N4" i="7"/>
  <c r="M5" i="7"/>
  <c r="M6" i="7"/>
  <c r="M7" i="7"/>
  <c r="M8" i="7"/>
  <c r="M9" i="7"/>
  <c r="Y6" i="7"/>
  <c r="M10" i="7"/>
  <c r="M11" i="7"/>
  <c r="Y7" i="7"/>
  <c r="M13" i="7"/>
  <c r="Y8" i="7"/>
  <c r="M14" i="7"/>
  <c r="Y9" i="7"/>
  <c r="M4" i="7"/>
  <c r="L5" i="7"/>
  <c r="L6" i="7"/>
  <c r="L7" i="7"/>
  <c r="L8" i="7"/>
  <c r="L9" i="7"/>
  <c r="X6" i="7"/>
  <c r="L10" i="7"/>
  <c r="L11" i="7"/>
  <c r="X7" i="7"/>
  <c r="L12" i="7"/>
  <c r="L13" i="7"/>
  <c r="X8" i="7"/>
  <c r="L14" i="7"/>
  <c r="X9" i="7"/>
  <c r="L15" i="7"/>
  <c r="L4" i="7"/>
  <c r="M17" i="7"/>
  <c r="Y5" i="7"/>
  <c r="Y10" i="7"/>
  <c r="X5" i="7"/>
  <c r="X10" i="7"/>
  <c r="L17" i="7"/>
  <c r="Z5" i="7"/>
  <c r="Z10" i="7"/>
  <c r="N17" i="7"/>
  <c r="Z7" i="7"/>
  <c r="DK17" i="6"/>
  <c r="DL17" i="6"/>
  <c r="DM17" i="6"/>
  <c r="DN17" i="6"/>
  <c r="DO17" i="6"/>
  <c r="DP17" i="6"/>
  <c r="DQ5" i="6"/>
  <c r="P5" i="7"/>
  <c r="AB5" i="7"/>
  <c r="AB10" i="7"/>
  <c r="DQ6" i="6"/>
  <c r="P6" i="7"/>
  <c r="P17" i="7"/>
  <c r="DQ7" i="6"/>
  <c r="P7" i="7"/>
  <c r="DQ8" i="6"/>
  <c r="P8" i="7"/>
  <c r="DQ9" i="6"/>
  <c r="P9" i="7"/>
  <c r="AB6" i="7"/>
  <c r="DQ10" i="6"/>
  <c r="P10" i="7"/>
  <c r="DQ11" i="6"/>
  <c r="P11" i="7"/>
  <c r="AB7" i="7"/>
  <c r="DQ12" i="6"/>
  <c r="P12" i="7"/>
  <c r="DQ13" i="6"/>
  <c r="P13" i="7"/>
  <c r="AB8" i="7"/>
  <c r="DQ14" i="6"/>
  <c r="P14" i="7"/>
  <c r="AB9" i="7"/>
  <c r="DQ15" i="6"/>
  <c r="P15" i="7"/>
  <c r="DQ4" i="6"/>
  <c r="DI5" i="6"/>
  <c r="O5" i="7"/>
  <c r="O17" i="7"/>
  <c r="DI6" i="6"/>
  <c r="O6" i="7"/>
  <c r="DI7" i="6"/>
  <c r="O7" i="7"/>
  <c r="DI8" i="6"/>
  <c r="O8" i="7"/>
  <c r="DI9" i="6"/>
  <c r="O9" i="7"/>
  <c r="AA6" i="7"/>
  <c r="DI10" i="6"/>
  <c r="O10" i="7"/>
  <c r="DI11" i="6"/>
  <c r="O11" i="7"/>
  <c r="DI12" i="6"/>
  <c r="O12" i="7"/>
  <c r="DI13" i="6"/>
  <c r="O13" i="7"/>
  <c r="AA8" i="7"/>
  <c r="DI14" i="6"/>
  <c r="O14" i="7"/>
  <c r="AA9" i="7"/>
  <c r="DI15" i="6"/>
  <c r="O15" i="7"/>
  <c r="DI4" i="6"/>
  <c r="AA5" i="7"/>
  <c r="AA7" i="7"/>
  <c r="K41" i="7"/>
  <c r="K42" i="7"/>
  <c r="K43" i="7"/>
  <c r="K44" i="7"/>
  <c r="K45" i="7"/>
  <c r="K46" i="7"/>
  <c r="K47" i="7"/>
  <c r="K40" i="7"/>
  <c r="J37" i="7"/>
  <c r="G30" i="7"/>
  <c r="G31" i="7"/>
  <c r="G32" i="7"/>
  <c r="G33" i="7"/>
  <c r="G34" i="7"/>
  <c r="G35" i="7"/>
  <c r="G36" i="7"/>
  <c r="G29" i="7"/>
  <c r="I30" i="7"/>
  <c r="I31" i="7"/>
  <c r="I32" i="7"/>
  <c r="I33" i="7"/>
  <c r="I34" i="7"/>
  <c r="I35" i="7"/>
  <c r="I36" i="7"/>
  <c r="H30" i="7"/>
  <c r="H31" i="7"/>
  <c r="H32" i="7"/>
  <c r="H33" i="7"/>
  <c r="H34" i="7"/>
  <c r="H35" i="7"/>
  <c r="H36" i="7"/>
  <c r="F30" i="7"/>
  <c r="F31" i="7"/>
  <c r="F32" i="7"/>
  <c r="F33" i="7"/>
  <c r="F34" i="7"/>
  <c r="F35" i="7"/>
  <c r="F36" i="7"/>
  <c r="F37" i="7"/>
  <c r="F29" i="7"/>
  <c r="E47" i="7"/>
  <c r="D47" i="7"/>
  <c r="E41" i="7"/>
  <c r="E42" i="7"/>
  <c r="E43" i="7"/>
  <c r="E44" i="7"/>
  <c r="E45" i="7"/>
  <c r="E46" i="7"/>
  <c r="E40" i="7"/>
  <c r="B37" i="7"/>
  <c r="C37" i="7"/>
  <c r="D37" i="7"/>
  <c r="E30" i="7"/>
  <c r="E31" i="7"/>
  <c r="E32" i="7"/>
  <c r="E33" i="7"/>
  <c r="E34" i="7"/>
  <c r="E35" i="7"/>
  <c r="E36" i="7"/>
  <c r="E37" i="7"/>
  <c r="E29" i="7"/>
  <c r="E20" i="7"/>
  <c r="E21" i="7"/>
  <c r="E22" i="7"/>
  <c r="E23" i="7"/>
  <c r="E24" i="7"/>
  <c r="E25" i="7"/>
  <c r="E26" i="7"/>
  <c r="E19" i="7"/>
  <c r="E4" i="7"/>
  <c r="D41" i="7"/>
  <c r="D42" i="7"/>
  <c r="D43" i="7"/>
  <c r="D44" i="7"/>
  <c r="D45" i="7"/>
  <c r="D46" i="7"/>
  <c r="D40" i="7"/>
  <c r="D20" i="7"/>
  <c r="D21" i="7"/>
  <c r="D22" i="7"/>
  <c r="D23" i="7"/>
  <c r="D24" i="7"/>
  <c r="D25" i="7"/>
  <c r="D26" i="7"/>
  <c r="D19" i="7"/>
  <c r="C41" i="7"/>
  <c r="C42" i="7"/>
  <c r="C43" i="7"/>
  <c r="C44" i="7"/>
  <c r="C45" i="7"/>
  <c r="C46" i="7"/>
  <c r="C47" i="7"/>
  <c r="C40" i="7"/>
  <c r="B41" i="7"/>
  <c r="B42" i="7"/>
  <c r="B43" i="7"/>
  <c r="B44" i="7"/>
  <c r="B45" i="7"/>
  <c r="B46" i="7"/>
  <c r="B40" i="7"/>
  <c r="B26" i="7"/>
  <c r="B4" i="7"/>
  <c r="G46" i="7"/>
  <c r="I46" i="7"/>
  <c r="M41" i="7"/>
  <c r="M42" i="7"/>
  <c r="M43" i="7"/>
  <c r="M44" i="7"/>
  <c r="M45" i="7"/>
  <c r="M46" i="7"/>
  <c r="M40" i="7"/>
  <c r="N41" i="7"/>
  <c r="N42" i="7"/>
  <c r="N43" i="7"/>
  <c r="N44" i="7"/>
  <c r="N45" i="7"/>
  <c r="N46" i="7"/>
  <c r="N40" i="7"/>
  <c r="O41" i="7"/>
  <c r="O42" i="7"/>
  <c r="O43" i="7"/>
  <c r="O44" i="7"/>
  <c r="O45" i="7"/>
  <c r="O46" i="7"/>
  <c r="O40" i="7"/>
  <c r="P41" i="7"/>
  <c r="P42" i="7"/>
  <c r="P43" i="7"/>
  <c r="P44" i="7"/>
  <c r="P45" i="7"/>
  <c r="P46" i="7"/>
  <c r="P40" i="7"/>
  <c r="P30" i="7"/>
  <c r="P31" i="7"/>
  <c r="P32" i="7"/>
  <c r="P33" i="7"/>
  <c r="P35" i="7"/>
  <c r="P36" i="7"/>
  <c r="P37" i="7"/>
  <c r="P29" i="7"/>
  <c r="O30" i="7"/>
  <c r="O31" i="7"/>
  <c r="O32" i="7"/>
  <c r="O33" i="7"/>
  <c r="O35" i="7"/>
  <c r="O36" i="7"/>
  <c r="O37" i="7"/>
  <c r="O29" i="7"/>
  <c r="P20" i="7"/>
  <c r="P21" i="7"/>
  <c r="P22" i="7"/>
  <c r="P23" i="7"/>
  <c r="P24" i="7"/>
  <c r="P25" i="7"/>
  <c r="P26" i="7"/>
  <c r="P19" i="7"/>
  <c r="O20" i="7"/>
  <c r="O21" i="7"/>
  <c r="O22" i="7"/>
  <c r="O23" i="7"/>
  <c r="O26" i="7"/>
  <c r="O19" i="7"/>
  <c r="N30" i="7"/>
  <c r="N31" i="7"/>
  <c r="N32" i="7"/>
  <c r="N33" i="7"/>
  <c r="N35" i="7"/>
  <c r="N36" i="7"/>
  <c r="N37" i="7"/>
  <c r="N29" i="7"/>
  <c r="N20" i="7"/>
  <c r="N21" i="7"/>
  <c r="N22" i="7"/>
  <c r="N23" i="7"/>
  <c r="N26" i="7"/>
  <c r="N19" i="7"/>
  <c r="L30" i="7"/>
  <c r="L31" i="7"/>
  <c r="L32" i="7"/>
  <c r="L33" i="7"/>
  <c r="L34" i="7"/>
  <c r="L35" i="7"/>
  <c r="L36" i="7"/>
  <c r="L37" i="7"/>
  <c r="M30" i="7"/>
  <c r="M31" i="7"/>
  <c r="M32" i="7"/>
  <c r="M33" i="7"/>
  <c r="M35" i="7"/>
  <c r="M36" i="7"/>
  <c r="M37" i="7"/>
  <c r="M29" i="7"/>
  <c r="M20" i="7"/>
  <c r="M21" i="7"/>
  <c r="M22" i="7"/>
  <c r="M23" i="7"/>
  <c r="M26" i="7"/>
  <c r="M19" i="7"/>
  <c r="L42" i="7"/>
  <c r="L41" i="7"/>
  <c r="L43" i="7"/>
  <c r="L44" i="7"/>
  <c r="L45" i="7"/>
  <c r="L46" i="7"/>
  <c r="L40" i="7"/>
  <c r="L29" i="7"/>
  <c r="L20" i="7"/>
  <c r="L21" i="7"/>
  <c r="L22" i="7"/>
  <c r="L23" i="7"/>
  <c r="L25" i="7"/>
  <c r="L26" i="7"/>
  <c r="L19" i="7"/>
  <c r="K30" i="7"/>
  <c r="K31" i="7"/>
  <c r="K32" i="7"/>
  <c r="K33" i="7"/>
  <c r="K34" i="7"/>
  <c r="K35" i="7"/>
  <c r="K36" i="7"/>
  <c r="K29" i="7"/>
  <c r="C25" i="7"/>
  <c r="A46" i="7"/>
  <c r="A41" i="7"/>
  <c r="A42" i="7"/>
  <c r="A43" i="7"/>
  <c r="A44" i="7"/>
  <c r="A45" i="7"/>
  <c r="A40" i="7"/>
  <c r="A37" i="7"/>
  <c r="A25" i="7"/>
  <c r="K20" i="7"/>
  <c r="K21" i="7"/>
  <c r="K22" i="7"/>
  <c r="K23" i="7"/>
  <c r="K25" i="7"/>
  <c r="K26" i="7"/>
  <c r="K19" i="7"/>
  <c r="DQ36" i="6"/>
  <c r="DI36" i="6"/>
  <c r="DA36" i="6"/>
  <c r="CS36" i="6"/>
  <c r="CK36" i="6"/>
  <c r="CC36" i="6"/>
  <c r="BU36" i="6"/>
  <c r="BM36" i="6"/>
  <c r="BE36" i="6"/>
  <c r="AW36" i="6"/>
  <c r="AO36" i="6"/>
  <c r="AG36" i="6"/>
  <c r="Y36" i="6"/>
  <c r="Q36" i="6"/>
  <c r="I36" i="6"/>
  <c r="I43" i="6"/>
  <c r="Q43" i="6"/>
  <c r="Y43" i="6"/>
  <c r="AG43" i="6"/>
  <c r="AO43" i="6"/>
  <c r="AW43" i="6"/>
  <c r="BE43" i="6"/>
  <c r="BM43" i="6"/>
  <c r="BU43" i="6"/>
  <c r="CC43" i="6"/>
  <c r="CK43" i="6"/>
  <c r="CS43" i="6"/>
  <c r="DA43" i="6"/>
  <c r="DI43" i="6"/>
  <c r="DQ43" i="6"/>
  <c r="AA10" i="7"/>
  <c r="B47" i="7"/>
  <c r="L38" i="7"/>
  <c r="Q46" i="7"/>
  <c r="AY27" i="6"/>
  <c r="B47" i="6"/>
  <c r="AD47" i="6"/>
  <c r="AN47" i="6"/>
  <c r="BA47" i="6"/>
  <c r="BB47" i="6"/>
  <c r="BT47" i="6"/>
  <c r="AW41" i="6"/>
  <c r="G41" i="7"/>
  <c r="AW42" i="6"/>
  <c r="G42" i="7"/>
  <c r="AW44" i="6"/>
  <c r="G43" i="7"/>
  <c r="AW45" i="6"/>
  <c r="G44" i="7"/>
  <c r="AW40" i="6"/>
  <c r="G40" i="7"/>
  <c r="AG41" i="6"/>
  <c r="AG42" i="6"/>
  <c r="AG44" i="6"/>
  <c r="AG45" i="6"/>
  <c r="AG40" i="6"/>
  <c r="F45" i="7"/>
  <c r="I45" i="6"/>
  <c r="L47" i="7"/>
  <c r="M47" i="7"/>
  <c r="N47" i="7"/>
  <c r="O47" i="7"/>
  <c r="P47" i="7"/>
  <c r="AP27" i="6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8" i="7"/>
  <c r="C38" i="7"/>
  <c r="D38" i="7"/>
  <c r="E38" i="7"/>
  <c r="Q20" i="6"/>
  <c r="C20" i="7"/>
  <c r="Y20" i="6"/>
  <c r="DP46" i="6"/>
  <c r="DP47" i="6"/>
  <c r="DO46" i="6"/>
  <c r="DO47" i="6"/>
  <c r="DN46" i="6"/>
  <c r="DN47" i="6"/>
  <c r="DM46" i="6"/>
  <c r="DM47" i="6"/>
  <c r="DL46" i="6"/>
  <c r="DL47" i="6"/>
  <c r="DK46" i="6"/>
  <c r="DK47" i="6"/>
  <c r="DJ46" i="6"/>
  <c r="DJ47" i="6"/>
  <c r="DQ45" i="6"/>
  <c r="DQ44" i="6"/>
  <c r="DQ42" i="6"/>
  <c r="DQ41" i="6"/>
  <c r="DQ40" i="6"/>
  <c r="DP38" i="6"/>
  <c r="DO38" i="6"/>
  <c r="DN38" i="6"/>
  <c r="DM38" i="6"/>
  <c r="DL38" i="6"/>
  <c r="DK38" i="6"/>
  <c r="DJ38" i="6"/>
  <c r="DQ37" i="6"/>
  <c r="DQ35" i="6"/>
  <c r="DQ34" i="6"/>
  <c r="P34" i="7"/>
  <c r="P38" i="7"/>
  <c r="DQ33" i="6"/>
  <c r="DQ32" i="6"/>
  <c r="DQ31" i="6"/>
  <c r="DQ30" i="6"/>
  <c r="DQ29" i="6"/>
  <c r="DP27" i="6"/>
  <c r="DO27" i="6"/>
  <c r="DN27" i="6"/>
  <c r="DM27" i="6"/>
  <c r="DL27" i="6"/>
  <c r="DK27" i="6"/>
  <c r="DJ27" i="6"/>
  <c r="DQ26" i="6"/>
  <c r="DQ25" i="6"/>
  <c r="DQ24" i="6"/>
  <c r="DQ23" i="6"/>
  <c r="DQ22" i="6"/>
  <c r="DQ21" i="6"/>
  <c r="DQ20" i="6"/>
  <c r="DQ19" i="6"/>
  <c r="DH47" i="6"/>
  <c r="DG46" i="6"/>
  <c r="DG47" i="6"/>
  <c r="DF46" i="6"/>
  <c r="DF47" i="6"/>
  <c r="DE46" i="6"/>
  <c r="DE47" i="6"/>
  <c r="DD46" i="6"/>
  <c r="DD47" i="6"/>
  <c r="DC46" i="6"/>
  <c r="DC47" i="6"/>
  <c r="DB46" i="6"/>
  <c r="DB47" i="6"/>
  <c r="DI45" i="6"/>
  <c r="DI44" i="6"/>
  <c r="DI42" i="6"/>
  <c r="DI41" i="6"/>
  <c r="DI40" i="6"/>
  <c r="DH38" i="6"/>
  <c r="DG38" i="6"/>
  <c r="DF38" i="6"/>
  <c r="DE38" i="6"/>
  <c r="DD38" i="6"/>
  <c r="DC38" i="6"/>
  <c r="DB38" i="6"/>
  <c r="DI37" i="6"/>
  <c r="DI35" i="6"/>
  <c r="DI34" i="6"/>
  <c r="DI33" i="6"/>
  <c r="DI32" i="6"/>
  <c r="DI31" i="6"/>
  <c r="DI30" i="6"/>
  <c r="DI29" i="6"/>
  <c r="DH27" i="6"/>
  <c r="DG27" i="6"/>
  <c r="DF27" i="6"/>
  <c r="DE27" i="6"/>
  <c r="DD27" i="6"/>
  <c r="DC27" i="6"/>
  <c r="DB27" i="6"/>
  <c r="DI26" i="6"/>
  <c r="DI25" i="6"/>
  <c r="O25" i="7"/>
  <c r="DI24" i="6"/>
  <c r="O24" i="7"/>
  <c r="DI23" i="6"/>
  <c r="DI22" i="6"/>
  <c r="DI21" i="6"/>
  <c r="DI20" i="6"/>
  <c r="DI19" i="6"/>
  <c r="CZ47" i="6"/>
  <c r="CY47" i="6"/>
  <c r="CX47" i="6"/>
  <c r="CW47" i="6"/>
  <c r="CV47" i="6"/>
  <c r="CU47" i="6"/>
  <c r="CT47" i="6"/>
  <c r="DA45" i="6"/>
  <c r="DA44" i="6"/>
  <c r="DA42" i="6"/>
  <c r="DA41" i="6"/>
  <c r="DA40" i="6"/>
  <c r="CZ38" i="6"/>
  <c r="CY38" i="6"/>
  <c r="CX38" i="6"/>
  <c r="CW38" i="6"/>
  <c r="CV38" i="6"/>
  <c r="CU38" i="6"/>
  <c r="CT38" i="6"/>
  <c r="DA37" i="6"/>
  <c r="DA35" i="6"/>
  <c r="DA34" i="6"/>
  <c r="DA33" i="6"/>
  <c r="DA32" i="6"/>
  <c r="DA31" i="6"/>
  <c r="DA30" i="6"/>
  <c r="DA29" i="6"/>
  <c r="CZ27" i="6"/>
  <c r="CY27" i="6"/>
  <c r="CX27" i="6"/>
  <c r="CW27" i="6"/>
  <c r="CV27" i="6"/>
  <c r="CU27" i="6"/>
  <c r="CT27" i="6"/>
  <c r="DA26" i="6"/>
  <c r="DA25" i="6"/>
  <c r="N25" i="7"/>
  <c r="DA24" i="6"/>
  <c r="N24" i="7"/>
  <c r="DA23" i="6"/>
  <c r="DA22" i="6"/>
  <c r="DA21" i="6"/>
  <c r="DA20" i="6"/>
  <c r="DA19" i="6"/>
  <c r="B38" i="6"/>
  <c r="B27" i="6"/>
  <c r="I26" i="6"/>
  <c r="Q26" i="6"/>
  <c r="C26" i="7"/>
  <c r="Y26" i="6"/>
  <c r="AG26" i="6"/>
  <c r="AO26" i="6"/>
  <c r="F26" i="7"/>
  <c r="AW26" i="6"/>
  <c r="G26" i="7"/>
  <c r="BE26" i="6"/>
  <c r="BM26" i="6"/>
  <c r="I26" i="7"/>
  <c r="BU26" i="6"/>
  <c r="J26" i="7"/>
  <c r="CC26" i="6"/>
  <c r="CK26" i="6"/>
  <c r="CS26" i="6"/>
  <c r="CR46" i="6"/>
  <c r="CR47" i="6"/>
  <c r="CQ46" i="6"/>
  <c r="CQ47" i="6"/>
  <c r="CP46" i="6"/>
  <c r="CP47" i="6"/>
  <c r="CO46" i="6"/>
  <c r="CO47" i="6"/>
  <c r="CN46" i="6"/>
  <c r="CN47" i="6"/>
  <c r="CM46" i="6"/>
  <c r="CM47" i="6"/>
  <c r="CL46" i="6"/>
  <c r="CL47" i="6"/>
  <c r="CJ46" i="6"/>
  <c r="CJ47" i="6"/>
  <c r="CI46" i="6"/>
  <c r="CI47" i="6"/>
  <c r="CH46" i="6"/>
  <c r="CH47" i="6"/>
  <c r="CG46" i="6"/>
  <c r="CG47" i="6"/>
  <c r="CF46" i="6"/>
  <c r="CF47" i="6"/>
  <c r="CE46" i="6"/>
  <c r="CE47" i="6"/>
  <c r="CD46" i="6"/>
  <c r="CD47" i="6"/>
  <c r="CB46" i="6"/>
  <c r="CB47" i="6"/>
  <c r="CA46" i="6"/>
  <c r="CA47" i="6"/>
  <c r="BZ46" i="6"/>
  <c r="BZ47" i="6"/>
  <c r="BY46" i="6"/>
  <c r="BY47" i="6"/>
  <c r="BX46" i="6"/>
  <c r="BX47" i="6"/>
  <c r="BW46" i="6"/>
  <c r="BW47" i="6"/>
  <c r="BV46" i="6"/>
  <c r="BV47" i="6"/>
  <c r="BS46" i="6"/>
  <c r="BS47" i="6"/>
  <c r="BR46" i="6"/>
  <c r="BR47" i="6"/>
  <c r="BQ46" i="6"/>
  <c r="BQ47" i="6"/>
  <c r="BP46" i="6"/>
  <c r="BP47" i="6"/>
  <c r="BO46" i="6"/>
  <c r="BO47" i="6"/>
  <c r="BN46" i="6"/>
  <c r="BN47" i="6"/>
  <c r="BL46" i="6"/>
  <c r="BL47" i="6"/>
  <c r="BK46" i="6"/>
  <c r="BK47" i="6"/>
  <c r="BJ46" i="6"/>
  <c r="BJ47" i="6"/>
  <c r="BI46" i="6"/>
  <c r="BI47" i="6"/>
  <c r="BH46" i="6"/>
  <c r="BH47" i="6"/>
  <c r="BG46" i="6"/>
  <c r="BG47" i="6"/>
  <c r="BF46" i="6"/>
  <c r="BF47" i="6"/>
  <c r="BD46" i="6"/>
  <c r="BD47" i="6"/>
  <c r="BC46" i="6"/>
  <c r="BC47" i="6"/>
  <c r="AZ46" i="6"/>
  <c r="AZ47" i="6"/>
  <c r="AY46" i="6"/>
  <c r="AY47" i="6"/>
  <c r="AX46" i="6"/>
  <c r="AX47" i="6"/>
  <c r="AV46" i="6"/>
  <c r="AV47" i="6"/>
  <c r="AU46" i="6"/>
  <c r="AU47" i="6"/>
  <c r="AT46" i="6"/>
  <c r="AT47" i="6"/>
  <c r="AS46" i="6"/>
  <c r="AS47" i="6"/>
  <c r="AR46" i="6"/>
  <c r="AR47" i="6"/>
  <c r="AQ46" i="6"/>
  <c r="AP46" i="6"/>
  <c r="AP47" i="6"/>
  <c r="AM46" i="6"/>
  <c r="AM47" i="6"/>
  <c r="AL46" i="6"/>
  <c r="AL47" i="6"/>
  <c r="AK46" i="6"/>
  <c r="AK47" i="6"/>
  <c r="AJ46" i="6"/>
  <c r="AJ47" i="6"/>
  <c r="AI46" i="6"/>
  <c r="AI47" i="6"/>
  <c r="AH46" i="6"/>
  <c r="AH47" i="6"/>
  <c r="AF46" i="6"/>
  <c r="AF47" i="6"/>
  <c r="AE46" i="6"/>
  <c r="AE47" i="6"/>
  <c r="AC46" i="6"/>
  <c r="AC47" i="6"/>
  <c r="AB46" i="6"/>
  <c r="AB47" i="6"/>
  <c r="AA46" i="6"/>
  <c r="AA47" i="6"/>
  <c r="Z46" i="6"/>
  <c r="Z47" i="6"/>
  <c r="X46" i="6"/>
  <c r="X47" i="6"/>
  <c r="W46" i="6"/>
  <c r="W47" i="6"/>
  <c r="V46" i="6"/>
  <c r="V47" i="6"/>
  <c r="U46" i="6"/>
  <c r="U47" i="6"/>
  <c r="T46" i="6"/>
  <c r="T47" i="6"/>
  <c r="S46" i="6"/>
  <c r="S47" i="6"/>
  <c r="R46" i="6"/>
  <c r="R47" i="6"/>
  <c r="P46" i="6"/>
  <c r="P47" i="6"/>
  <c r="O46" i="6"/>
  <c r="O47" i="6"/>
  <c r="N46" i="6"/>
  <c r="N47" i="6"/>
  <c r="M46" i="6"/>
  <c r="M47" i="6"/>
  <c r="L46" i="6"/>
  <c r="L47" i="6"/>
  <c r="K46" i="6"/>
  <c r="K47" i="6"/>
  <c r="J46" i="6"/>
  <c r="J47" i="6"/>
  <c r="H46" i="6"/>
  <c r="H47" i="6"/>
  <c r="G46" i="6"/>
  <c r="G47" i="6"/>
  <c r="F46" i="6"/>
  <c r="F47" i="6"/>
  <c r="E46" i="6"/>
  <c r="E47" i="6"/>
  <c r="D46" i="6"/>
  <c r="D47" i="6"/>
  <c r="C46" i="6"/>
  <c r="C47" i="6"/>
  <c r="CS45" i="6"/>
  <c r="CK45" i="6"/>
  <c r="CC45" i="6"/>
  <c r="BU45" i="6"/>
  <c r="J44" i="7"/>
  <c r="BM45" i="6"/>
  <c r="I44" i="7"/>
  <c r="BE45" i="6"/>
  <c r="H44" i="7"/>
  <c r="AO45" i="6"/>
  <c r="F44" i="7"/>
  <c r="Y45" i="6"/>
  <c r="Q45" i="6"/>
  <c r="CS44" i="6"/>
  <c r="CK44" i="6"/>
  <c r="CC44" i="6"/>
  <c r="BU44" i="6"/>
  <c r="J43" i="7"/>
  <c r="BM44" i="6"/>
  <c r="I43" i="7"/>
  <c r="BE44" i="6"/>
  <c r="H43" i="7"/>
  <c r="AO44" i="6"/>
  <c r="F43" i="7"/>
  <c r="Y44" i="6"/>
  <c r="Q44" i="6"/>
  <c r="I44" i="6"/>
  <c r="CS42" i="6"/>
  <c r="CK42" i="6"/>
  <c r="CC42" i="6"/>
  <c r="BU42" i="6"/>
  <c r="J42" i="7"/>
  <c r="BM42" i="6"/>
  <c r="I42" i="7"/>
  <c r="BE42" i="6"/>
  <c r="H42" i="7"/>
  <c r="AO42" i="6"/>
  <c r="F42" i="7"/>
  <c r="Y42" i="6"/>
  <c r="Q42" i="6"/>
  <c r="I42" i="6"/>
  <c r="CS41" i="6"/>
  <c r="CK41" i="6"/>
  <c r="CC41" i="6"/>
  <c r="BU41" i="6"/>
  <c r="J41" i="7"/>
  <c r="BM41" i="6"/>
  <c r="I41" i="7"/>
  <c r="BE41" i="6"/>
  <c r="H41" i="7"/>
  <c r="AO41" i="6"/>
  <c r="F41" i="7"/>
  <c r="Y41" i="6"/>
  <c r="Q41" i="6"/>
  <c r="I41" i="6"/>
  <c r="CS40" i="6"/>
  <c r="CK40" i="6"/>
  <c r="CC40" i="6"/>
  <c r="BU40" i="6"/>
  <c r="BM40" i="6"/>
  <c r="BE40" i="6"/>
  <c r="AO40" i="6"/>
  <c r="Y40" i="6"/>
  <c r="Q40" i="6"/>
  <c r="I40" i="6"/>
  <c r="CR38" i="6"/>
  <c r="CQ38" i="6"/>
  <c r="CP38" i="6"/>
  <c r="CO38" i="6"/>
  <c r="CN38" i="6"/>
  <c r="CM38" i="6"/>
  <c r="CL38" i="6"/>
  <c r="CJ38" i="6"/>
  <c r="CI38" i="6"/>
  <c r="CH38" i="6"/>
  <c r="CG38" i="6"/>
  <c r="CF38" i="6"/>
  <c r="CE38" i="6"/>
  <c r="CD38" i="6"/>
  <c r="CB38" i="6"/>
  <c r="CA38" i="6"/>
  <c r="BZ38" i="6"/>
  <c r="BY38" i="6"/>
  <c r="BX38" i="6"/>
  <c r="BW38" i="6"/>
  <c r="BV38" i="6"/>
  <c r="BT38" i="6"/>
  <c r="BS38" i="6"/>
  <c r="BR38" i="6"/>
  <c r="BQ38" i="6"/>
  <c r="BP38" i="6"/>
  <c r="BO38" i="6"/>
  <c r="BN38" i="6"/>
  <c r="BL38" i="6"/>
  <c r="BK38" i="6"/>
  <c r="BJ38" i="6"/>
  <c r="BI38" i="6"/>
  <c r="BH38" i="6"/>
  <c r="BG38" i="6"/>
  <c r="BF38" i="6"/>
  <c r="BD38" i="6"/>
  <c r="BC38" i="6"/>
  <c r="BB38" i="6"/>
  <c r="BA38" i="6"/>
  <c r="AZ38" i="6"/>
  <c r="AY38" i="6"/>
  <c r="AX38" i="6"/>
  <c r="AV38" i="6"/>
  <c r="AU38" i="6"/>
  <c r="AT38" i="6"/>
  <c r="AS38" i="6"/>
  <c r="AR38" i="6"/>
  <c r="AQ38" i="6"/>
  <c r="AP38" i="6"/>
  <c r="AN38" i="6"/>
  <c r="AM38" i="6"/>
  <c r="AL38" i="6"/>
  <c r="AK38" i="6"/>
  <c r="AJ38" i="6"/>
  <c r="AI38" i="6"/>
  <c r="AH38" i="6"/>
  <c r="AF38" i="6"/>
  <c r="AE38" i="6"/>
  <c r="AD38" i="6"/>
  <c r="AC38" i="6"/>
  <c r="AB38" i="6"/>
  <c r="AA38" i="6"/>
  <c r="Z38" i="6"/>
  <c r="X38" i="6"/>
  <c r="W38" i="6"/>
  <c r="V38" i="6"/>
  <c r="U38" i="6"/>
  <c r="T38" i="6"/>
  <c r="S38" i="6"/>
  <c r="R38" i="6"/>
  <c r="P38" i="6"/>
  <c r="O38" i="6"/>
  <c r="N38" i="6"/>
  <c r="M38" i="6"/>
  <c r="L38" i="6"/>
  <c r="K38" i="6"/>
  <c r="J38" i="6"/>
  <c r="H38" i="6"/>
  <c r="G38" i="6"/>
  <c r="F38" i="6"/>
  <c r="E38" i="6"/>
  <c r="D38" i="6"/>
  <c r="C38" i="6"/>
  <c r="CS37" i="6"/>
  <c r="CK37" i="6"/>
  <c r="CC37" i="6"/>
  <c r="K37" i="7"/>
  <c r="K38" i="7"/>
  <c r="BU37" i="6"/>
  <c r="J36" i="7"/>
  <c r="BM37" i="6"/>
  <c r="I37" i="7"/>
  <c r="BE37" i="6"/>
  <c r="H37" i="7"/>
  <c r="AW37" i="6"/>
  <c r="G37" i="7"/>
  <c r="AO37" i="6"/>
  <c r="AG37" i="6"/>
  <c r="Y37" i="6"/>
  <c r="Q37" i="6"/>
  <c r="I37" i="6"/>
  <c r="CS35" i="6"/>
  <c r="CK35" i="6"/>
  <c r="CC35" i="6"/>
  <c r="BU35" i="6"/>
  <c r="J35" i="7"/>
  <c r="BM35" i="6"/>
  <c r="BE35" i="6"/>
  <c r="AW35" i="6"/>
  <c r="AO35" i="6"/>
  <c r="AG35" i="6"/>
  <c r="Y35" i="6"/>
  <c r="Q35" i="6"/>
  <c r="I35" i="6"/>
  <c r="CS34" i="6"/>
  <c r="M34" i="7"/>
  <c r="M38" i="7"/>
  <c r="CK34" i="6"/>
  <c r="CC34" i="6"/>
  <c r="BU34" i="6"/>
  <c r="J34" i="7"/>
  <c r="BM34" i="6"/>
  <c r="BE34" i="6"/>
  <c r="AW34" i="6"/>
  <c r="AO34" i="6"/>
  <c r="AG34" i="6"/>
  <c r="Y34" i="6"/>
  <c r="Q34" i="6"/>
  <c r="I34" i="6"/>
  <c r="CS33" i="6"/>
  <c r="CK33" i="6"/>
  <c r="CC33" i="6"/>
  <c r="BU33" i="6"/>
  <c r="J33" i="7"/>
  <c r="BM33" i="6"/>
  <c r="BE33" i="6"/>
  <c r="AW33" i="6"/>
  <c r="AO33" i="6"/>
  <c r="AG33" i="6"/>
  <c r="Y33" i="6"/>
  <c r="Q33" i="6"/>
  <c r="I33" i="6"/>
  <c r="CS32" i="6"/>
  <c r="CK32" i="6"/>
  <c r="CC32" i="6"/>
  <c r="BU32" i="6"/>
  <c r="J32" i="7"/>
  <c r="BM32" i="6"/>
  <c r="BE32" i="6"/>
  <c r="AW32" i="6"/>
  <c r="AO32" i="6"/>
  <c r="AG32" i="6"/>
  <c r="Y32" i="6"/>
  <c r="Q32" i="6"/>
  <c r="I32" i="6"/>
  <c r="CS31" i="6"/>
  <c r="CK31" i="6"/>
  <c r="CC31" i="6"/>
  <c r="BU31" i="6"/>
  <c r="J31" i="7"/>
  <c r="BM31" i="6"/>
  <c r="BE31" i="6"/>
  <c r="AW31" i="6"/>
  <c r="AO31" i="6"/>
  <c r="AG31" i="6"/>
  <c r="Y31" i="6"/>
  <c r="Q31" i="6"/>
  <c r="I31" i="6"/>
  <c r="CS30" i="6"/>
  <c r="CK30" i="6"/>
  <c r="CC30" i="6"/>
  <c r="BU30" i="6"/>
  <c r="J30" i="7"/>
  <c r="BM30" i="6"/>
  <c r="BE30" i="6"/>
  <c r="AW30" i="6"/>
  <c r="AO30" i="6"/>
  <c r="AG30" i="6"/>
  <c r="Y30" i="6"/>
  <c r="Q30" i="6"/>
  <c r="I30" i="6"/>
  <c r="CS29" i="6"/>
  <c r="CK29" i="6"/>
  <c r="CC29" i="6"/>
  <c r="BU29" i="6"/>
  <c r="BM29" i="6"/>
  <c r="BE29" i="6"/>
  <c r="AW29" i="6"/>
  <c r="AO29" i="6"/>
  <c r="AG29" i="6"/>
  <c r="Y29" i="6"/>
  <c r="Q29" i="6"/>
  <c r="I29" i="6"/>
  <c r="CR27" i="6"/>
  <c r="CQ27" i="6"/>
  <c r="CP27" i="6"/>
  <c r="CO27" i="6"/>
  <c r="CN27" i="6"/>
  <c r="CM27" i="6"/>
  <c r="CL27" i="6"/>
  <c r="CJ27" i="6"/>
  <c r="CI27" i="6"/>
  <c r="CH27" i="6"/>
  <c r="CG27" i="6"/>
  <c r="CF27" i="6"/>
  <c r="CE27" i="6"/>
  <c r="CD27" i="6"/>
  <c r="CB27" i="6"/>
  <c r="CA27" i="6"/>
  <c r="BZ27" i="6"/>
  <c r="BY27" i="6"/>
  <c r="BX27" i="6"/>
  <c r="BW27" i="6"/>
  <c r="BV27" i="6"/>
  <c r="BT27" i="6"/>
  <c r="BS27" i="6"/>
  <c r="BR27" i="6"/>
  <c r="BQ27" i="6"/>
  <c r="BP27" i="6"/>
  <c r="BO27" i="6"/>
  <c r="BN27" i="6"/>
  <c r="BL27" i="6"/>
  <c r="BK27" i="6"/>
  <c r="BJ27" i="6"/>
  <c r="BI27" i="6"/>
  <c r="BH27" i="6"/>
  <c r="BG27" i="6"/>
  <c r="BF27" i="6"/>
  <c r="BD27" i="6"/>
  <c r="BC27" i="6"/>
  <c r="BB27" i="6"/>
  <c r="BA27" i="6"/>
  <c r="AZ27" i="6"/>
  <c r="AX27" i="6"/>
  <c r="AV27" i="6"/>
  <c r="AU27" i="6"/>
  <c r="AT27" i="6"/>
  <c r="AS27" i="6"/>
  <c r="AR27" i="6"/>
  <c r="AQ27" i="6"/>
  <c r="AN27" i="6"/>
  <c r="AM27" i="6"/>
  <c r="AL27" i="6"/>
  <c r="AK27" i="6"/>
  <c r="AJ27" i="6"/>
  <c r="AI27" i="6"/>
  <c r="AH27" i="6"/>
  <c r="AF27" i="6"/>
  <c r="AE27" i="6"/>
  <c r="AD27" i="6"/>
  <c r="AC27" i="6"/>
  <c r="AB27" i="6"/>
  <c r="D29" i="7"/>
  <c r="AA27" i="6"/>
  <c r="Z27" i="6"/>
  <c r="X27" i="6"/>
  <c r="W27" i="6"/>
  <c r="V27" i="6"/>
  <c r="U27" i="6"/>
  <c r="T27" i="6"/>
  <c r="C29" i="7"/>
  <c r="S27" i="6"/>
  <c r="R27" i="6"/>
  <c r="P27" i="6"/>
  <c r="O27" i="6"/>
  <c r="N27" i="6"/>
  <c r="M27" i="6"/>
  <c r="L27" i="6"/>
  <c r="B29" i="7"/>
  <c r="K27" i="6"/>
  <c r="J27" i="6"/>
  <c r="H27" i="6"/>
  <c r="G27" i="6"/>
  <c r="F27" i="6"/>
  <c r="E27" i="6"/>
  <c r="D27" i="6"/>
  <c r="C27" i="6"/>
  <c r="CS25" i="6"/>
  <c r="M25" i="7"/>
  <c r="CK25" i="6"/>
  <c r="CC25" i="6"/>
  <c r="BU25" i="6"/>
  <c r="J25" i="7"/>
  <c r="BM25" i="6"/>
  <c r="I25" i="7"/>
  <c r="BE25" i="6"/>
  <c r="H25" i="7"/>
  <c r="AW25" i="6"/>
  <c r="AO25" i="6"/>
  <c r="F25" i="7"/>
  <c r="AG25" i="6"/>
  <c r="Y25" i="6"/>
  <c r="Q25" i="6"/>
  <c r="I25" i="6"/>
  <c r="B25" i="7"/>
  <c r="CS24" i="6"/>
  <c r="M24" i="7"/>
  <c r="CK24" i="6"/>
  <c r="L24" i="7"/>
  <c r="CC24" i="6"/>
  <c r="K24" i="7"/>
  <c r="K27" i="7"/>
  <c r="BU24" i="6"/>
  <c r="J24" i="7"/>
  <c r="BM24" i="6"/>
  <c r="I24" i="7"/>
  <c r="BE24" i="6"/>
  <c r="H24" i="7"/>
  <c r="AW24" i="6"/>
  <c r="G24" i="7"/>
  <c r="AO24" i="6"/>
  <c r="F24" i="7"/>
  <c r="AG24" i="6"/>
  <c r="Y24" i="6"/>
  <c r="Q24" i="6"/>
  <c r="C24" i="7"/>
  <c r="I24" i="6"/>
  <c r="B24" i="7"/>
  <c r="CS23" i="6"/>
  <c r="CK23" i="6"/>
  <c r="CC23" i="6"/>
  <c r="BU23" i="6"/>
  <c r="J23" i="7"/>
  <c r="BM23" i="6"/>
  <c r="I23" i="7"/>
  <c r="BE23" i="6"/>
  <c r="H23" i="7"/>
  <c r="AW23" i="6"/>
  <c r="G23" i="7"/>
  <c r="AO23" i="6"/>
  <c r="F23" i="7"/>
  <c r="AG23" i="6"/>
  <c r="Y23" i="6"/>
  <c r="Q23" i="6"/>
  <c r="C23" i="7"/>
  <c r="I23" i="6"/>
  <c r="B23" i="7"/>
  <c r="CS22" i="6"/>
  <c r="CK22" i="6"/>
  <c r="CC22" i="6"/>
  <c r="BU22" i="6"/>
  <c r="J22" i="7"/>
  <c r="BM22" i="6"/>
  <c r="I22" i="7"/>
  <c r="BE22" i="6"/>
  <c r="H22" i="7"/>
  <c r="AW22" i="6"/>
  <c r="G22" i="7"/>
  <c r="AO22" i="6"/>
  <c r="F22" i="7"/>
  <c r="AG22" i="6"/>
  <c r="Y22" i="6"/>
  <c r="Q22" i="6"/>
  <c r="C22" i="7"/>
  <c r="I22" i="6"/>
  <c r="B22" i="7"/>
  <c r="CS21" i="6"/>
  <c r="CK21" i="6"/>
  <c r="CC21" i="6"/>
  <c r="BU21" i="6"/>
  <c r="J21" i="7"/>
  <c r="BM21" i="6"/>
  <c r="I21" i="7"/>
  <c r="BE21" i="6"/>
  <c r="H21" i="7"/>
  <c r="AW21" i="6"/>
  <c r="G21" i="7"/>
  <c r="AO21" i="6"/>
  <c r="F21" i="7"/>
  <c r="AG21" i="6"/>
  <c r="Y21" i="6"/>
  <c r="Q21" i="6"/>
  <c r="C21" i="7"/>
  <c r="I21" i="6"/>
  <c r="B21" i="7"/>
  <c r="CS20" i="6"/>
  <c r="CK20" i="6"/>
  <c r="CC20" i="6"/>
  <c r="BU20" i="6"/>
  <c r="J20" i="7"/>
  <c r="BM20" i="6"/>
  <c r="I20" i="7"/>
  <c r="BE20" i="6"/>
  <c r="H20" i="7"/>
  <c r="AW20" i="6"/>
  <c r="G20" i="7"/>
  <c r="AO20" i="6"/>
  <c r="F20" i="7"/>
  <c r="AG20" i="6"/>
  <c r="I20" i="6"/>
  <c r="B20" i="7"/>
  <c r="CS19" i="6"/>
  <c r="CK19" i="6"/>
  <c r="CC19" i="6"/>
  <c r="BU19" i="6"/>
  <c r="BM19" i="6"/>
  <c r="I19" i="7"/>
  <c r="BE19" i="6"/>
  <c r="H19" i="7"/>
  <c r="AW19" i="6"/>
  <c r="G19" i="7"/>
  <c r="AO19" i="6"/>
  <c r="AG19" i="6"/>
  <c r="Y19" i="6"/>
  <c r="Q19" i="6"/>
  <c r="C19" i="7"/>
  <c r="I19" i="6"/>
  <c r="B19" i="7"/>
  <c r="BT17" i="6"/>
  <c r="BS17" i="6"/>
  <c r="BR17" i="6"/>
  <c r="BQ17" i="6"/>
  <c r="BP17" i="6"/>
  <c r="BO17" i="6"/>
  <c r="BL17" i="6"/>
  <c r="BK17" i="6"/>
  <c r="BJ17" i="6"/>
  <c r="BI17" i="6"/>
  <c r="BH17" i="6"/>
  <c r="BG17" i="6"/>
  <c r="BD17" i="6"/>
  <c r="BC17" i="6"/>
  <c r="BB17" i="6"/>
  <c r="BA17" i="6"/>
  <c r="BA48" i="6"/>
  <c r="AZ17" i="6"/>
  <c r="AY17" i="6"/>
  <c r="AV17" i="6"/>
  <c r="AU17" i="6"/>
  <c r="AT17" i="6"/>
  <c r="AS17" i="6"/>
  <c r="AR17" i="6"/>
  <c r="AQ17" i="6"/>
  <c r="AN17" i="6"/>
  <c r="AN48" i="6"/>
  <c r="AM17" i="6"/>
  <c r="AL17" i="6"/>
  <c r="AK17" i="6"/>
  <c r="AJ17" i="6"/>
  <c r="AI17" i="6"/>
  <c r="AH17" i="6"/>
  <c r="AF17" i="6"/>
  <c r="AE17" i="6"/>
  <c r="AD17" i="6"/>
  <c r="AD48" i="6"/>
  <c r="AC17" i="6"/>
  <c r="AB17" i="6"/>
  <c r="AA17" i="6"/>
  <c r="Z17" i="6"/>
  <c r="X17" i="6"/>
  <c r="W17" i="6"/>
  <c r="V17" i="6"/>
  <c r="U17" i="6"/>
  <c r="T17" i="6"/>
  <c r="S17" i="6"/>
  <c r="R17" i="6"/>
  <c r="P17" i="6"/>
  <c r="O17" i="6"/>
  <c r="N17" i="6"/>
  <c r="M17" i="6"/>
  <c r="L17" i="6"/>
  <c r="K17" i="6"/>
  <c r="J17" i="6"/>
  <c r="H17" i="6"/>
  <c r="G17" i="6"/>
  <c r="F17" i="6"/>
  <c r="E17" i="6"/>
  <c r="D17" i="6"/>
  <c r="C17" i="6"/>
  <c r="B17" i="6"/>
  <c r="B48" i="6"/>
  <c r="BU15" i="6"/>
  <c r="J15" i="7"/>
  <c r="BM15" i="6"/>
  <c r="I15" i="7"/>
  <c r="BE15" i="6"/>
  <c r="H15" i="7"/>
  <c r="AW15" i="6"/>
  <c r="G15" i="7"/>
  <c r="AO15" i="6"/>
  <c r="F15" i="7"/>
  <c r="AG15" i="6"/>
  <c r="E15" i="7"/>
  <c r="Y15" i="6"/>
  <c r="D15" i="7"/>
  <c r="Q15" i="6"/>
  <c r="C15" i="7"/>
  <c r="I15" i="6"/>
  <c r="B15" i="7"/>
  <c r="BU14" i="6"/>
  <c r="J14" i="7"/>
  <c r="BM14" i="6"/>
  <c r="I14" i="7"/>
  <c r="BE14" i="6"/>
  <c r="H14" i="7"/>
  <c r="AW14" i="6"/>
  <c r="G14" i="7"/>
  <c r="AO14" i="6"/>
  <c r="F14" i="7"/>
  <c r="AG14" i="6"/>
  <c r="E14" i="7"/>
  <c r="Y14" i="6"/>
  <c r="D14" i="7"/>
  <c r="Q14" i="6"/>
  <c r="C14" i="7"/>
  <c r="I14" i="6"/>
  <c r="B14" i="7"/>
  <c r="BU13" i="6"/>
  <c r="J13" i="7"/>
  <c r="BM13" i="6"/>
  <c r="I13" i="7"/>
  <c r="BE13" i="6"/>
  <c r="H13" i="7"/>
  <c r="AW13" i="6"/>
  <c r="G13" i="7"/>
  <c r="AO13" i="6"/>
  <c r="F13" i="7"/>
  <c r="AG13" i="6"/>
  <c r="E13" i="7"/>
  <c r="Y13" i="6"/>
  <c r="D13" i="7"/>
  <c r="Q13" i="6"/>
  <c r="C13" i="7"/>
  <c r="I13" i="6"/>
  <c r="B13" i="7"/>
  <c r="BU12" i="6"/>
  <c r="J12" i="7"/>
  <c r="BM12" i="6"/>
  <c r="I12" i="7"/>
  <c r="BE12" i="6"/>
  <c r="H12" i="7"/>
  <c r="AW12" i="6"/>
  <c r="G12" i="7"/>
  <c r="AO12" i="6"/>
  <c r="F12" i="7"/>
  <c r="AG12" i="6"/>
  <c r="E12" i="7"/>
  <c r="Y12" i="6"/>
  <c r="D12" i="7"/>
  <c r="Q12" i="6"/>
  <c r="C12" i="7"/>
  <c r="I12" i="6"/>
  <c r="B12" i="7"/>
  <c r="BU11" i="6"/>
  <c r="J11" i="7"/>
  <c r="BM11" i="6"/>
  <c r="I11" i="7"/>
  <c r="BE11" i="6"/>
  <c r="H11" i="7"/>
  <c r="AW11" i="6"/>
  <c r="G11" i="7"/>
  <c r="AO11" i="6"/>
  <c r="F11" i="7"/>
  <c r="AG11" i="6"/>
  <c r="E11" i="7"/>
  <c r="Y11" i="6"/>
  <c r="D11" i="7"/>
  <c r="Q11" i="6"/>
  <c r="C11" i="7"/>
  <c r="I11" i="6"/>
  <c r="B11" i="7"/>
  <c r="BU10" i="6"/>
  <c r="J10" i="7"/>
  <c r="BM10" i="6"/>
  <c r="I10" i="7"/>
  <c r="BE10" i="6"/>
  <c r="H10" i="7"/>
  <c r="AW10" i="6"/>
  <c r="G10" i="7"/>
  <c r="AO10" i="6"/>
  <c r="F10" i="7"/>
  <c r="AG10" i="6"/>
  <c r="E10" i="7"/>
  <c r="Y10" i="6"/>
  <c r="D10" i="7"/>
  <c r="Q10" i="6"/>
  <c r="C10" i="7"/>
  <c r="I10" i="6"/>
  <c r="B10" i="7"/>
  <c r="BU9" i="6"/>
  <c r="J9" i="7"/>
  <c r="BM9" i="6"/>
  <c r="I9" i="7"/>
  <c r="BE9" i="6"/>
  <c r="H9" i="7"/>
  <c r="AW9" i="6"/>
  <c r="G9" i="7"/>
  <c r="AO9" i="6"/>
  <c r="F9" i="7"/>
  <c r="AG9" i="6"/>
  <c r="E9" i="7"/>
  <c r="Y9" i="6"/>
  <c r="D9" i="7"/>
  <c r="Q9" i="6"/>
  <c r="C9" i="7"/>
  <c r="I9" i="6"/>
  <c r="B9" i="7"/>
  <c r="BU8" i="6"/>
  <c r="J8" i="7"/>
  <c r="BM8" i="6"/>
  <c r="I8" i="7"/>
  <c r="BE8" i="6"/>
  <c r="H8" i="7"/>
  <c r="AW8" i="6"/>
  <c r="G8" i="7"/>
  <c r="AO8" i="6"/>
  <c r="F8" i="7"/>
  <c r="AG8" i="6"/>
  <c r="E8" i="7"/>
  <c r="Y8" i="6"/>
  <c r="D8" i="7"/>
  <c r="Q8" i="6"/>
  <c r="C8" i="7"/>
  <c r="I8" i="6"/>
  <c r="B8" i="7"/>
  <c r="BU7" i="6"/>
  <c r="J7" i="7"/>
  <c r="BM7" i="6"/>
  <c r="I7" i="7"/>
  <c r="BE7" i="6"/>
  <c r="H7" i="7"/>
  <c r="AW7" i="6"/>
  <c r="G7" i="7"/>
  <c r="AO7" i="6"/>
  <c r="F7" i="7"/>
  <c r="AG7" i="6"/>
  <c r="E7" i="7"/>
  <c r="Y7" i="6"/>
  <c r="D7" i="7"/>
  <c r="Q7" i="6"/>
  <c r="C7" i="7"/>
  <c r="I7" i="6"/>
  <c r="B7" i="7"/>
  <c r="BU6" i="6"/>
  <c r="J6" i="7"/>
  <c r="BM6" i="6"/>
  <c r="I6" i="7"/>
  <c r="BE6" i="6"/>
  <c r="H6" i="7"/>
  <c r="AW6" i="6"/>
  <c r="G6" i="7"/>
  <c r="AO6" i="6"/>
  <c r="F6" i="7"/>
  <c r="AG6" i="6"/>
  <c r="E6" i="7"/>
  <c r="Y6" i="6"/>
  <c r="D6" i="7"/>
  <c r="Q6" i="6"/>
  <c r="C6" i="7"/>
  <c r="I6" i="6"/>
  <c r="B6" i="7"/>
  <c r="BU5" i="6"/>
  <c r="J5" i="7"/>
  <c r="BM5" i="6"/>
  <c r="I5" i="7"/>
  <c r="BE5" i="6"/>
  <c r="H5" i="7"/>
  <c r="AW5" i="6"/>
  <c r="G5" i="7"/>
  <c r="AO5" i="6"/>
  <c r="F5" i="7"/>
  <c r="AG5" i="6"/>
  <c r="E5" i="7"/>
  <c r="Y5" i="6"/>
  <c r="D5" i="7"/>
  <c r="Q5" i="6"/>
  <c r="C5" i="7"/>
  <c r="I5" i="6"/>
  <c r="B5" i="7"/>
  <c r="CK4" i="6"/>
  <c r="BU4" i="6"/>
  <c r="J4" i="7"/>
  <c r="BM4" i="6"/>
  <c r="I4" i="7"/>
  <c r="BE4" i="6"/>
  <c r="H4" i="7"/>
  <c r="AW4" i="6"/>
  <c r="G4" i="7"/>
  <c r="AO4" i="6"/>
  <c r="F4" i="7"/>
  <c r="AG4" i="6"/>
  <c r="Y4" i="6"/>
  <c r="D4" i="7"/>
  <c r="Q4" i="6"/>
  <c r="C4" i="7"/>
  <c r="I4" i="6"/>
  <c r="I17" i="7"/>
  <c r="F17" i="7"/>
  <c r="J17" i="7"/>
  <c r="G17" i="7"/>
  <c r="H17" i="7"/>
  <c r="E17" i="7"/>
  <c r="AG17" i="6"/>
  <c r="N34" i="7"/>
  <c r="N38" i="7"/>
  <c r="O34" i="7"/>
  <c r="O38" i="7"/>
  <c r="Q37" i="7"/>
  <c r="Q44" i="7"/>
  <c r="C17" i="7"/>
  <c r="CK46" i="6"/>
  <c r="Q41" i="7"/>
  <c r="K48" i="6"/>
  <c r="T48" i="6"/>
  <c r="AC48" i="6"/>
  <c r="CB48" i="6"/>
  <c r="C48" i="6"/>
  <c r="L48" i="6"/>
  <c r="U48" i="6"/>
  <c r="AP48" i="6"/>
  <c r="P27" i="7"/>
  <c r="P48" i="7"/>
  <c r="Y38" i="6"/>
  <c r="DN48" i="6"/>
  <c r="DB48" i="6"/>
  <c r="CZ48" i="6"/>
  <c r="CL48" i="6"/>
  <c r="BT48" i="6"/>
  <c r="BB48" i="6"/>
  <c r="AX48" i="6"/>
  <c r="BD48" i="6"/>
  <c r="AY48" i="6"/>
  <c r="AE48" i="6"/>
  <c r="BJ48" i="6"/>
  <c r="I27" i="7"/>
  <c r="Q42" i="7"/>
  <c r="Q43" i="7"/>
  <c r="D48" i="6"/>
  <c r="M48" i="6"/>
  <c r="V48" i="6"/>
  <c r="AF48" i="6"/>
  <c r="AZ48" i="6"/>
  <c r="BK48" i="6"/>
  <c r="BV48" i="6"/>
  <c r="DO48" i="6"/>
  <c r="BI48" i="6"/>
  <c r="E48" i="6"/>
  <c r="N48" i="6"/>
  <c r="W48" i="6"/>
  <c r="AH48" i="6"/>
  <c r="AR48" i="6"/>
  <c r="BC48" i="6"/>
  <c r="BL48" i="6"/>
  <c r="BW48" i="6"/>
  <c r="CT48" i="6"/>
  <c r="DE48" i="6"/>
  <c r="DP48" i="6"/>
  <c r="AM48" i="6"/>
  <c r="BR48" i="6"/>
  <c r="D17" i="7"/>
  <c r="Y46" i="6"/>
  <c r="F48" i="6"/>
  <c r="O48" i="6"/>
  <c r="X48" i="6"/>
  <c r="AI48" i="6"/>
  <c r="AS48" i="6"/>
  <c r="BN48" i="6"/>
  <c r="BX48" i="6"/>
  <c r="CP48" i="6"/>
  <c r="DF48" i="6"/>
  <c r="I38" i="6"/>
  <c r="G48" i="6"/>
  <c r="P48" i="6"/>
  <c r="Z48" i="6"/>
  <c r="AJ48" i="6"/>
  <c r="AT48" i="6"/>
  <c r="BF48" i="6"/>
  <c r="BO48" i="6"/>
  <c r="BY48" i="6"/>
  <c r="CV48" i="6"/>
  <c r="DG48" i="6"/>
  <c r="DJ48" i="6"/>
  <c r="M27" i="7"/>
  <c r="M48" i="7"/>
  <c r="H48" i="6"/>
  <c r="R48" i="6"/>
  <c r="AA48" i="6"/>
  <c r="AK48" i="6"/>
  <c r="AU48" i="6"/>
  <c r="BG48" i="6"/>
  <c r="BP48" i="6"/>
  <c r="BZ48" i="6"/>
  <c r="CI48" i="6"/>
  <c r="CR48" i="6"/>
  <c r="CW48" i="6"/>
  <c r="DH48" i="6"/>
  <c r="Y17" i="6"/>
  <c r="Q38" i="6"/>
  <c r="J48" i="6"/>
  <c r="S48" i="6"/>
  <c r="AB48" i="6"/>
  <c r="AL48" i="6"/>
  <c r="AV48" i="6"/>
  <c r="BH48" i="6"/>
  <c r="BQ48" i="6"/>
  <c r="CA48" i="6"/>
  <c r="CJ48" i="6"/>
  <c r="CX48" i="6"/>
  <c r="DM48" i="6"/>
  <c r="DL48" i="6"/>
  <c r="DK48" i="6"/>
  <c r="CY48" i="6"/>
  <c r="DD48" i="6"/>
  <c r="DC48" i="6"/>
  <c r="CU48" i="6"/>
  <c r="BS48" i="6"/>
  <c r="CN48" i="6"/>
  <c r="CQ48" i="6"/>
  <c r="CO48" i="6"/>
  <c r="CM48" i="6"/>
  <c r="CH48" i="6"/>
  <c r="CK38" i="6"/>
  <c r="CG48" i="6"/>
  <c r="CF48" i="6"/>
  <c r="CE48" i="6"/>
  <c r="CD48" i="6"/>
  <c r="CK27" i="6"/>
  <c r="AW46" i="6"/>
  <c r="G45" i="7"/>
  <c r="G47" i="7"/>
  <c r="AQ47" i="6"/>
  <c r="AQ48" i="6"/>
  <c r="AW27" i="6"/>
  <c r="G25" i="7"/>
  <c r="G27" i="7"/>
  <c r="H27" i="7"/>
  <c r="BE47" i="6"/>
  <c r="H40" i="7"/>
  <c r="H47" i="7"/>
  <c r="F38" i="7"/>
  <c r="Y27" i="6"/>
  <c r="BU47" i="6"/>
  <c r="J40" i="7"/>
  <c r="J47" i="7"/>
  <c r="DQ27" i="6"/>
  <c r="DQ38" i="6"/>
  <c r="CC27" i="6"/>
  <c r="BM38" i="6"/>
  <c r="I29" i="7"/>
  <c r="I38" i="7"/>
  <c r="AO47" i="6"/>
  <c r="F40" i="7"/>
  <c r="Q21" i="7"/>
  <c r="R21" i="7"/>
  <c r="BU38" i="6"/>
  <c r="J29" i="7"/>
  <c r="J38" i="7"/>
  <c r="AG27" i="6"/>
  <c r="CS27" i="6"/>
  <c r="AG38" i="6"/>
  <c r="CS38" i="6"/>
  <c r="I47" i="6"/>
  <c r="CC46" i="6"/>
  <c r="CC47" i="6"/>
  <c r="DI47" i="6"/>
  <c r="BU27" i="6"/>
  <c r="J19" i="7"/>
  <c r="J27" i="7"/>
  <c r="BM46" i="6"/>
  <c r="I45" i="7"/>
  <c r="I40" i="7"/>
  <c r="AO27" i="6"/>
  <c r="F19" i="7"/>
  <c r="F27" i="7"/>
  <c r="Q26" i="7"/>
  <c r="R26" i="7"/>
  <c r="AO38" i="6"/>
  <c r="Q46" i="6"/>
  <c r="Q47" i="6"/>
  <c r="DI27" i="6"/>
  <c r="DI38" i="6"/>
  <c r="DQ46" i="6"/>
  <c r="DQ47" i="6"/>
  <c r="CC38" i="6"/>
  <c r="CK47" i="6"/>
  <c r="DA27" i="6"/>
  <c r="DA38" i="6"/>
  <c r="DA47" i="6"/>
  <c r="AW38" i="6"/>
  <c r="G38" i="7"/>
  <c r="I17" i="6"/>
  <c r="I27" i="6"/>
  <c r="BE38" i="6"/>
  <c r="H29" i="7"/>
  <c r="H38" i="7"/>
  <c r="Y47" i="6"/>
  <c r="CS46" i="6"/>
  <c r="CS47" i="6"/>
  <c r="AW47" i="6"/>
  <c r="BE27" i="6"/>
  <c r="Q36" i="7"/>
  <c r="Q31" i="7"/>
  <c r="Q33" i="7"/>
  <c r="AG46" i="6"/>
  <c r="Q35" i="7"/>
  <c r="E27" i="7"/>
  <c r="C27" i="7"/>
  <c r="Q17" i="6"/>
  <c r="AO17" i="6"/>
  <c r="BM27" i="6"/>
  <c r="Q32" i="7"/>
  <c r="Q24" i="7"/>
  <c r="R24" i="7"/>
  <c r="B27" i="7"/>
  <c r="Q22" i="7"/>
  <c r="R22" i="7"/>
  <c r="L27" i="7"/>
  <c r="L48" i="7"/>
  <c r="N27" i="7"/>
  <c r="N48" i="7"/>
  <c r="Q27" i="6"/>
  <c r="Q34" i="7"/>
  <c r="Q25" i="7"/>
  <c r="R25" i="7"/>
  <c r="C48" i="7"/>
  <c r="Q38" i="7"/>
  <c r="R38" i="7"/>
  <c r="Q23" i="7"/>
  <c r="R23" i="7"/>
  <c r="B17" i="7"/>
  <c r="B48" i="7"/>
  <c r="Q19" i="7"/>
  <c r="R19" i="7"/>
  <c r="O27" i="7"/>
  <c r="O48" i="7"/>
  <c r="J48" i="7"/>
  <c r="CS48" i="6"/>
  <c r="CS49" i="6"/>
  <c r="D27" i="7"/>
  <c r="D48" i="7"/>
  <c r="AO48" i="6"/>
  <c r="AO49" i="6"/>
  <c r="H48" i="7"/>
  <c r="DQ48" i="6"/>
  <c r="DQ49" i="6"/>
  <c r="CK48" i="6"/>
  <c r="CK49" i="6"/>
  <c r="BE48" i="6"/>
  <c r="BE49" i="6"/>
  <c r="Y48" i="6"/>
  <c r="Y49" i="6"/>
  <c r="G48" i="7"/>
  <c r="F47" i="7"/>
  <c r="Q40" i="7"/>
  <c r="Q29" i="7"/>
  <c r="I47" i="7"/>
  <c r="I48" i="7"/>
  <c r="BM47" i="6"/>
  <c r="BM48" i="6"/>
  <c r="BM49" i="6"/>
  <c r="Q30" i="7"/>
  <c r="Q48" i="6"/>
  <c r="Q49" i="6"/>
  <c r="DA48" i="6"/>
  <c r="DA49" i="6"/>
  <c r="Q45" i="7"/>
  <c r="AG47" i="6"/>
  <c r="AG48" i="6"/>
  <c r="AG49" i="6"/>
  <c r="BU48" i="6"/>
  <c r="BU49" i="6"/>
  <c r="I48" i="6"/>
  <c r="DI48" i="6"/>
  <c r="DI49" i="6"/>
  <c r="AW48" i="6"/>
  <c r="AW49" i="6"/>
  <c r="Q20" i="7"/>
  <c r="R20" i="7"/>
  <c r="S26" i="7"/>
  <c r="F48" i="7"/>
  <c r="Q47" i="7"/>
  <c r="R47" i="7"/>
  <c r="Q27" i="7"/>
  <c r="E48" i="7"/>
  <c r="R27" i="7"/>
  <c r="CC48" i="6"/>
  <c r="CC49" i="6"/>
  <c r="K4" i="7"/>
  <c r="K9" i="7"/>
  <c r="W6" i="7"/>
  <c r="K14" i="7"/>
  <c r="W9" i="7"/>
  <c r="K12" i="7"/>
  <c r="K13" i="7"/>
  <c r="W8" i="7"/>
  <c r="K11" i="7"/>
  <c r="K6" i="7"/>
  <c r="K8" i="7"/>
  <c r="K16" i="7"/>
  <c r="Q16" i="7"/>
  <c r="K10" i="7"/>
  <c r="Q10" i="7"/>
  <c r="K7" i="7"/>
  <c r="K5" i="7"/>
  <c r="K15" i="7"/>
  <c r="Q15" i="7"/>
  <c r="W7" i="7"/>
  <c r="K17" i="7"/>
  <c r="K48" i="7"/>
  <c r="W5" i="7"/>
  <c r="W10" i="7"/>
  <c r="Q17" i="7"/>
  <c r="R48" i="7"/>
  <c r="Q48" i="7"/>
  <c r="DL49" i="9" l="1"/>
  <c r="EA49" i="9"/>
  <c r="DN49" i="9"/>
  <c r="DZ49" i="9"/>
  <c r="EB49" i="9"/>
  <c r="DQ28" i="9"/>
  <c r="DQ49" i="9" s="1"/>
  <c r="DQ50" i="9" s="1"/>
  <c r="EG28" i="9"/>
  <c r="EG49" i="9" s="1"/>
  <c r="EG50" i="9" s="1"/>
  <c r="DV49" i="9"/>
  <c r="DY28" i="9"/>
  <c r="DU49" i="9"/>
  <c r="DY39" i="9"/>
  <c r="DT49" i="9"/>
  <c r="DS49" i="9"/>
  <c r="CA49" i="9"/>
  <c r="CI49" i="9"/>
  <c r="BY49" i="9"/>
  <c r="DG49" i="9"/>
  <c r="DC49" i="9"/>
  <c r="DI28" i="9"/>
  <c r="DE49" i="9"/>
  <c r="BX49" i="9"/>
  <c r="CK48" i="9"/>
  <c r="CO49" i="9"/>
  <c r="BW49" i="9"/>
  <c r="Q31" i="8"/>
  <c r="J39" i="8"/>
  <c r="DI39" i="9"/>
  <c r="CM49" i="9"/>
  <c r="AB11" i="8"/>
  <c r="AA11" i="8"/>
  <c r="Z11" i="8"/>
  <c r="X11" i="8"/>
  <c r="M18" i="8"/>
  <c r="M49" i="8" s="1"/>
  <c r="N28" i="8"/>
  <c r="K28" i="8"/>
  <c r="K49" i="8" s="1"/>
  <c r="N39" i="8"/>
  <c r="P39" i="8"/>
  <c r="L39" i="8"/>
  <c r="Q42" i="8"/>
  <c r="Q37" i="8"/>
  <c r="Q35" i="8"/>
  <c r="Q47" i="8"/>
  <c r="Q26" i="8"/>
  <c r="R26" i="8" s="1"/>
  <c r="Q36" i="8"/>
  <c r="W11" i="8"/>
  <c r="L49" i="8"/>
  <c r="P49" i="8"/>
  <c r="Q44" i="8"/>
  <c r="Q12" i="8"/>
  <c r="Q25" i="8"/>
  <c r="R25" i="8" s="1"/>
  <c r="Q45" i="8"/>
  <c r="Q15" i="8"/>
  <c r="D28" i="8"/>
  <c r="Q24" i="8"/>
  <c r="R24" i="8" s="1"/>
  <c r="Y8" i="8"/>
  <c r="Y11" i="8" s="1"/>
  <c r="Q34" i="8"/>
  <c r="Q46" i="8"/>
  <c r="Q32" i="8"/>
  <c r="Q17" i="8"/>
  <c r="Q23" i="8"/>
  <c r="R23" i="8" s="1"/>
  <c r="Q21" i="8"/>
  <c r="R21" i="8" s="1"/>
  <c r="Q38" i="8"/>
  <c r="Q41" i="8"/>
  <c r="Q20" i="8"/>
  <c r="R20" i="8" s="1"/>
  <c r="Q43" i="8"/>
  <c r="BU48" i="9"/>
  <c r="J48" i="8" s="1"/>
  <c r="BO49" i="9"/>
  <c r="Q27" i="8"/>
  <c r="R27" i="8" s="1"/>
  <c r="I49" i="8"/>
  <c r="H49" i="8"/>
  <c r="F49" i="8"/>
  <c r="G49" i="8"/>
  <c r="CU49" i="9"/>
  <c r="DA48" i="9"/>
  <c r="CW49" i="9"/>
  <c r="CT49" i="9"/>
  <c r="CV49" i="9"/>
  <c r="DA39" i="9"/>
  <c r="DA28" i="9"/>
  <c r="CX49" i="9"/>
  <c r="CS39" i="9"/>
  <c r="CQ49" i="9"/>
  <c r="CN49" i="9"/>
  <c r="CS28" i="9"/>
  <c r="CS49" i="9" s="1"/>
  <c r="CS50" i="9" s="1"/>
  <c r="CP49" i="9"/>
  <c r="CL49" i="9"/>
  <c r="CF49" i="9"/>
  <c r="CD49" i="9"/>
  <c r="CE49" i="9"/>
  <c r="CK39" i="9"/>
  <c r="CH49" i="9"/>
  <c r="CG49" i="9"/>
  <c r="CJ49" i="9"/>
  <c r="CK28" i="9"/>
  <c r="CC39" i="9"/>
  <c r="CB49" i="9"/>
  <c r="BZ49" i="9"/>
  <c r="CC28" i="9"/>
  <c r="AN49" i="9"/>
  <c r="AO48" i="9"/>
  <c r="BT49" i="9"/>
  <c r="BJ49" i="9"/>
  <c r="AX49" i="9"/>
  <c r="BC49" i="9"/>
  <c r="AO39" i="9"/>
  <c r="AD49" i="9"/>
  <c r="AG39" i="9"/>
  <c r="D30" i="8"/>
  <c r="Q39" i="9"/>
  <c r="Q49" i="9" s="1"/>
  <c r="B30" i="8"/>
  <c r="Q30" i="8" s="1"/>
  <c r="Q14" i="8"/>
  <c r="Q22" i="8"/>
  <c r="R22" i="8" s="1"/>
  <c r="Q16" i="8"/>
  <c r="Q33" i="8"/>
  <c r="B18" i="8"/>
  <c r="Q6" i="8"/>
  <c r="Q13" i="8"/>
  <c r="D18" i="8"/>
  <c r="E39" i="8"/>
  <c r="Q11" i="8"/>
  <c r="C18" i="8"/>
  <c r="C28" i="8"/>
  <c r="Q8" i="8"/>
  <c r="Q7" i="8"/>
  <c r="E28" i="8"/>
  <c r="Q9" i="8"/>
  <c r="B28" i="8"/>
  <c r="BS49" i="9"/>
  <c r="BR49" i="9"/>
  <c r="BU18" i="9"/>
  <c r="BM18" i="9"/>
  <c r="BB49" i="9"/>
  <c r="AY49" i="9"/>
  <c r="BE18" i="9"/>
  <c r="BA49" i="9"/>
  <c r="AR49" i="9"/>
  <c r="AW18" i="9"/>
  <c r="BP49" i="9"/>
  <c r="BQ49" i="9"/>
  <c r="BU39" i="9"/>
  <c r="BN49" i="9"/>
  <c r="BU28" i="9"/>
  <c r="BM28" i="9"/>
  <c r="BE28" i="9"/>
  <c r="BE39" i="9"/>
  <c r="AT49" i="9"/>
  <c r="BF49" i="9"/>
  <c r="BL49" i="9"/>
  <c r="BI49" i="9"/>
  <c r="BK49" i="9"/>
  <c r="BH49" i="9"/>
  <c r="BM39" i="9"/>
  <c r="AP49" i="9"/>
  <c r="AS49" i="9"/>
  <c r="AW39" i="9"/>
  <c r="AW28" i="9"/>
  <c r="AM49" i="9"/>
  <c r="AJ49" i="9"/>
  <c r="AK49" i="9"/>
  <c r="AG18" i="9"/>
  <c r="AG49" i="9" s="1"/>
  <c r="AG50" i="9" s="1"/>
  <c r="AL49" i="9"/>
  <c r="E5" i="8"/>
  <c r="Q5" i="8" s="1"/>
  <c r="DY49" i="9" l="1"/>
  <c r="DY50" i="9" s="1"/>
  <c r="DI49" i="9"/>
  <c r="DI50" i="9" s="1"/>
  <c r="CC49" i="9"/>
  <c r="CC50" i="9" s="1"/>
  <c r="CK49" i="9"/>
  <c r="CK50" i="9" s="1"/>
  <c r="J49" i="8"/>
  <c r="DA49" i="9"/>
  <c r="DA50" i="9" s="1"/>
  <c r="Q39" i="8"/>
  <c r="R39" i="8" s="1"/>
  <c r="N49" i="8"/>
  <c r="D49" i="8"/>
  <c r="Q48" i="8"/>
  <c r="R48" i="8" s="1"/>
  <c r="S27" i="8"/>
  <c r="BM49" i="9"/>
  <c r="BM50" i="9" s="1"/>
  <c r="AO49" i="9"/>
  <c r="C49" i="8"/>
  <c r="Q28" i="8"/>
  <c r="R28" i="8" s="1"/>
  <c r="B49" i="8"/>
  <c r="BE49" i="9"/>
  <c r="BE50" i="9" s="1"/>
  <c r="AW49" i="9"/>
  <c r="AW50" i="9" s="1"/>
  <c r="BU49" i="9"/>
  <c r="BU50" i="9" s="1"/>
  <c r="E18" i="8"/>
  <c r="E49" i="8" s="1"/>
  <c r="Q18" i="8"/>
  <c r="R18" i="8" s="1"/>
  <c r="Q49" i="8" l="1"/>
  <c r="R49" i="8"/>
</calcChain>
</file>

<file path=xl/sharedStrings.xml><?xml version="1.0" encoding="utf-8"?>
<sst xmlns="http://schemas.openxmlformats.org/spreadsheetml/2006/main" count="585" uniqueCount="123">
  <si>
    <t>Fit Point</t>
  </si>
  <si>
    <t>Thursday</t>
  </si>
  <si>
    <t>Monday</t>
  </si>
  <si>
    <t>Tuesday</t>
  </si>
  <si>
    <t>Wednesday</t>
  </si>
  <si>
    <t>Friday</t>
  </si>
  <si>
    <t>Saturday</t>
  </si>
  <si>
    <t>Sunday</t>
  </si>
  <si>
    <t>Blue Ball</t>
  </si>
  <si>
    <t>Red Ball</t>
  </si>
  <si>
    <t>Orange Ball</t>
  </si>
  <si>
    <t>Green Ball</t>
  </si>
  <si>
    <t>Yellow Ball</t>
  </si>
  <si>
    <t>Adult Beginner</t>
  </si>
  <si>
    <t>Adult Drill Point &amp; Play</t>
  </si>
  <si>
    <t>Cardio</t>
  </si>
  <si>
    <t>Private</t>
  </si>
  <si>
    <t>Week</t>
  </si>
  <si>
    <t xml:space="preserve">Total </t>
  </si>
  <si>
    <t xml:space="preserve"> </t>
  </si>
  <si>
    <t>Week ending</t>
  </si>
  <si>
    <t>Term 1</t>
  </si>
  <si>
    <t>Coaching</t>
  </si>
  <si>
    <t>Schools</t>
  </si>
  <si>
    <t>Development / Tournament Squad</t>
  </si>
  <si>
    <t>Monday Night Ladies - Div 1 &amp; 2</t>
  </si>
  <si>
    <t>Thursday Mixed Night - Div 1 &amp; 2</t>
  </si>
  <si>
    <t>Tuesday Night Mixed - Div 1 &amp; 2</t>
  </si>
  <si>
    <t xml:space="preserve">Wednesday Ladies Midweek </t>
  </si>
  <si>
    <t>Competitions</t>
  </si>
  <si>
    <t>Green/Yellow Ball Comp - Sunday</t>
  </si>
  <si>
    <t>Red/Orange Ball Comp - Friday</t>
  </si>
  <si>
    <t>IFS</t>
  </si>
  <si>
    <t>Henry Kendall</t>
  </si>
  <si>
    <t>Gosford High</t>
  </si>
  <si>
    <t>The Adventist School</t>
  </si>
  <si>
    <t>Narara Public</t>
  </si>
  <si>
    <t>Central Coast Grammar</t>
  </si>
  <si>
    <t>Erina High</t>
  </si>
  <si>
    <t>St Phillips</t>
  </si>
  <si>
    <t>Tournaments</t>
  </si>
  <si>
    <t>Seniors</t>
  </si>
  <si>
    <t>Club Championships</t>
  </si>
  <si>
    <t>School Holiday Camps</t>
  </si>
  <si>
    <t xml:space="preserve">Grand Total </t>
  </si>
  <si>
    <t>Sunday Morning Comp</t>
  </si>
  <si>
    <t>AMT - January 2019</t>
  </si>
  <si>
    <t>Junior Gold/Silver/Bronze</t>
  </si>
  <si>
    <t>Endeavour Series/JDS</t>
  </si>
  <si>
    <t xml:space="preserve">Sydney North </t>
  </si>
  <si>
    <t>St Phillps</t>
  </si>
  <si>
    <t>Inter-Club</t>
  </si>
  <si>
    <t>Saturday Monthly Medal/Super Series</t>
  </si>
  <si>
    <t>Terrigal Primary</t>
  </si>
  <si>
    <t>Average</t>
  </si>
  <si>
    <t>Lower Complex</t>
  </si>
  <si>
    <t>Top Complex</t>
  </si>
  <si>
    <t>To be costed</t>
  </si>
  <si>
    <t>To be costed - 10 Courts</t>
  </si>
  <si>
    <t>Courts 12 &amp; 13 - to be costed</t>
  </si>
  <si>
    <t>All Courts - to be costed</t>
  </si>
  <si>
    <t>Courts 10,11 &amp; 12 - to be costed</t>
  </si>
  <si>
    <t xml:space="preserve">To be costed </t>
  </si>
  <si>
    <t>$300,000 Est.</t>
  </si>
  <si>
    <t>Additional costing for 4 courts to be obtained. Costs to be identified and reported to committee.</t>
  </si>
  <si>
    <t xml:space="preserve">Re-building new Toilet and Locker room facilities and demolishing existing structures replaced by outdoor garden and café area. </t>
  </si>
  <si>
    <t xml:space="preserve">Re-fencing of Courts </t>
  </si>
  <si>
    <t>Re-surfacing of Courts &amp; extending where possible to ITF standard courts</t>
  </si>
  <si>
    <t>CCSA Report</t>
  </si>
  <si>
    <t>List of Improvements</t>
  </si>
  <si>
    <t>$15,000 (TA rebate - $6,000)</t>
  </si>
  <si>
    <t>Repainting internal main-clubhouse and re-sanding floors</t>
  </si>
  <si>
    <r>
      <rPr>
        <b/>
        <sz val="10"/>
        <color theme="1"/>
        <rFont val="Arial"/>
        <family val="2"/>
      </rPr>
      <t>LED replacement of Lighting</t>
    </r>
    <r>
      <rPr>
        <sz val="10"/>
        <color theme="1"/>
        <rFont val="Arial"/>
        <family val="2"/>
      </rPr>
      <t xml:space="preserve"> – Grant entered with Council at a total cost of $125,000. GTC to provide funding of $42,000. Savings in electricity at $7,116 per annum.</t>
    </r>
  </si>
  <si>
    <r>
      <rPr>
        <b/>
        <sz val="10"/>
        <color theme="1"/>
        <rFont val="Arial"/>
        <family val="2"/>
      </rPr>
      <t>Work Shed and Committee rooms</t>
    </r>
    <r>
      <rPr>
        <sz val="10"/>
        <color theme="1"/>
        <rFont val="Arial"/>
        <family val="2"/>
      </rPr>
      <t xml:space="preserve"> – replacement of structure required due to white ant issues. Cost to be identified and reported to committee.</t>
    </r>
  </si>
  <si>
    <r>
      <t xml:space="preserve">Solar Panels placed on Clubhouse roof </t>
    </r>
    <r>
      <rPr>
        <sz val="10"/>
        <color theme="1"/>
        <rFont val="Arial"/>
        <family val="2"/>
      </rPr>
      <t>- 70 panels, savings in electricity at $6,900 per annum</t>
    </r>
  </si>
  <si>
    <r>
      <rPr>
        <b/>
        <sz val="10"/>
        <color theme="1"/>
        <rFont val="Arial"/>
        <family val="2"/>
      </rPr>
      <t>Partial Re-fencing of courts 1-4</t>
    </r>
    <r>
      <rPr>
        <sz val="10"/>
        <color theme="1"/>
        <rFont val="Arial"/>
        <family val="2"/>
      </rPr>
      <t xml:space="preserve">. </t>
    </r>
  </si>
  <si>
    <r>
      <rPr>
        <b/>
        <sz val="10"/>
        <color theme="1"/>
        <rFont val="Arial"/>
        <family val="2"/>
      </rPr>
      <t>Renovating “Blue Room”</t>
    </r>
    <r>
      <rPr>
        <sz val="10"/>
        <color theme="1"/>
        <rFont val="Arial"/>
        <family val="2"/>
      </rPr>
      <t xml:space="preserve"> – reflooring, painting, new chairs and tables, new fans, lighting and air-conditioning, to be hired for functions, palates, fitness classes etc. Costs to be identified and reported to committee.</t>
    </r>
  </si>
  <si>
    <r>
      <rPr>
        <b/>
        <sz val="10"/>
        <color theme="1"/>
        <rFont val="Arial"/>
        <family val="2"/>
      </rPr>
      <t>Replacement of Drainage</t>
    </r>
    <r>
      <rPr>
        <sz val="10"/>
        <color theme="1"/>
        <rFont val="Arial"/>
        <family val="2"/>
      </rPr>
      <t xml:space="preserve"> - next to shed &amp; committee room</t>
    </r>
  </si>
  <si>
    <r>
      <rPr>
        <b/>
        <sz val="10"/>
        <color theme="1"/>
        <rFont val="Arial"/>
        <family val="2"/>
      </rPr>
      <t xml:space="preserve">Renovating Kitchen Area </t>
    </r>
    <r>
      <rPr>
        <sz val="10"/>
        <color theme="1"/>
        <rFont val="Arial"/>
        <family val="2"/>
      </rPr>
      <t>– provide organized cupboard and draw space, dishwasher, re-flooring etc. Costs to be identified and reported to committee.</t>
    </r>
  </si>
  <si>
    <r>
      <rPr>
        <b/>
        <sz val="10"/>
        <color theme="1"/>
        <rFont val="Arial"/>
        <family val="2"/>
      </rPr>
      <t>Updating Coaches area adjoining office</t>
    </r>
    <r>
      <rPr>
        <sz val="10"/>
        <color theme="1"/>
        <rFont val="Arial"/>
        <family val="2"/>
      </rPr>
      <t xml:space="preserve"> – re-flooring and re-painting required. Budget $1,000. </t>
    </r>
  </si>
  <si>
    <r>
      <rPr>
        <b/>
        <sz val="10"/>
        <color theme="1"/>
        <rFont val="Arial"/>
        <family val="2"/>
      </rPr>
      <t>New outdoor furniture and repairing and updating existing furniture</t>
    </r>
    <r>
      <rPr>
        <sz val="10"/>
        <color theme="1"/>
        <rFont val="Arial"/>
        <family val="2"/>
      </rPr>
      <t>. Costs to be identified and reported to committee. Budget - $3,000</t>
    </r>
  </si>
  <si>
    <r>
      <rPr>
        <b/>
        <sz val="10"/>
        <color theme="1"/>
        <rFont val="Arial"/>
        <family val="2"/>
      </rPr>
      <t xml:space="preserve">Gurney of Courts 8, 9, 10 &amp; 11 </t>
    </r>
    <r>
      <rPr>
        <sz val="10"/>
        <color theme="1"/>
        <rFont val="Arial"/>
        <family val="2"/>
      </rPr>
      <t>– no cost</t>
    </r>
  </si>
  <si>
    <r>
      <rPr>
        <b/>
        <sz val="10"/>
        <color theme="1"/>
        <rFont val="Arial"/>
        <family val="2"/>
      </rPr>
      <t xml:space="preserve">Replacement &amp; upgrading signage at Entry of Car Park </t>
    </r>
    <r>
      <rPr>
        <sz val="10"/>
        <color theme="1"/>
        <rFont val="Arial"/>
        <family val="2"/>
      </rPr>
      <t xml:space="preserve">and re-planting Garden Beds with hedging and possible bollards. </t>
    </r>
  </si>
  <si>
    <r>
      <rPr>
        <b/>
        <sz val="10"/>
        <color theme="1"/>
        <rFont val="Arial"/>
        <family val="2"/>
      </rPr>
      <t xml:space="preserve">Implementation of Book-a-Court system - </t>
    </r>
    <r>
      <rPr>
        <sz val="10"/>
        <color theme="1"/>
        <rFont val="Arial"/>
        <family val="2"/>
      </rPr>
      <t>Costs to be identified and reported to committee.</t>
    </r>
  </si>
  <si>
    <r>
      <rPr>
        <b/>
        <sz val="10"/>
        <color theme="1"/>
        <rFont val="Arial"/>
        <family val="2"/>
      </rPr>
      <t>Replacement of Lower complex Club-house</t>
    </r>
    <r>
      <rPr>
        <sz val="10"/>
        <color theme="1"/>
        <rFont val="Arial"/>
        <family val="2"/>
      </rPr>
      <t xml:space="preserve"> – Refer to CCSA reference in this report.</t>
    </r>
  </si>
  <si>
    <r>
      <rPr>
        <b/>
        <sz val="10"/>
        <color theme="1"/>
        <rFont val="Arial"/>
        <family val="2"/>
      </rPr>
      <t>Parameter fencing for grounds</t>
    </r>
    <r>
      <rPr>
        <sz val="10"/>
        <color theme="1"/>
        <rFont val="Arial"/>
        <family val="2"/>
      </rPr>
      <t xml:space="preserve"> - Costs to be identified and reported to committee.</t>
    </r>
  </si>
  <si>
    <r>
      <t xml:space="preserve">New Landscaping </t>
    </r>
    <r>
      <rPr>
        <sz val="10"/>
        <color theme="1"/>
        <rFont val="Arial"/>
        <family val="2"/>
      </rPr>
      <t>- Costs to be identified and reported to committee.</t>
    </r>
  </si>
  <si>
    <t xml:space="preserve">Shade Cloth replacement </t>
  </si>
  <si>
    <t>Garden Club</t>
  </si>
  <si>
    <t>Kulnura TC</t>
  </si>
  <si>
    <t>Hotshots</t>
  </si>
  <si>
    <t xml:space="preserve">Tournament </t>
  </si>
  <si>
    <t>Adult</t>
  </si>
  <si>
    <t>Rain Effected</t>
  </si>
  <si>
    <t>Term 2</t>
  </si>
  <si>
    <t xml:space="preserve">AMT </t>
  </si>
  <si>
    <t>Junior Gold/Silver/Bronze/U14 State</t>
  </si>
  <si>
    <t>Easter</t>
  </si>
  <si>
    <t>ANZAC</t>
  </si>
  <si>
    <t>Good Friday</t>
  </si>
  <si>
    <t>Wet</t>
  </si>
  <si>
    <t>State Titles</t>
  </si>
  <si>
    <t>Friday Social</t>
  </si>
  <si>
    <t>Friday Social (commences June 19)</t>
  </si>
  <si>
    <t>PH</t>
  </si>
  <si>
    <t>3 PH</t>
  </si>
  <si>
    <t>1 PH</t>
  </si>
  <si>
    <t>1 Wet Day</t>
  </si>
  <si>
    <t>3 Wet Days</t>
  </si>
  <si>
    <t>Red/Orange Ball Comp - Wednesday</t>
  </si>
  <si>
    <t>Green/Yellow Ball Comp - Friday</t>
  </si>
  <si>
    <t>Platinum</t>
  </si>
  <si>
    <t>Green Point Christian College</t>
  </si>
  <si>
    <t>Saturday Social/Comp</t>
  </si>
  <si>
    <t>Rained Out</t>
  </si>
  <si>
    <t>Rained out</t>
  </si>
  <si>
    <t>Private Hens weekend</t>
  </si>
  <si>
    <t>0 teams</t>
  </si>
  <si>
    <t>1 x court</t>
  </si>
  <si>
    <t>2 x courts</t>
  </si>
  <si>
    <t>3 x courts</t>
  </si>
  <si>
    <t>Round Robin</t>
  </si>
  <si>
    <t>School Hols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</si>
</sst>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Helvetica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i/>
      <sz val="12"/>
      <color theme="1"/>
      <name val="Helvetica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Helvetica"/>
      <family val="2"/>
    </font>
    <font>
      <sz val="12"/>
      <color rgb="FF0000FF"/>
      <name val="Helvetica"/>
      <family val="2"/>
    </font>
    <font>
      <b/>
      <i/>
      <sz val="12"/>
      <color rgb="FF0000FF"/>
      <name val="Calibri"/>
      <family val="2"/>
      <scheme val="minor"/>
    </font>
    <font>
      <sz val="12"/>
      <color rgb="FFFF0000"/>
      <name val="Helvetica"/>
      <family val="2"/>
    </font>
    <font>
      <b/>
      <sz val="12"/>
      <color theme="1"/>
      <name val="Helvetica"/>
      <family val="2"/>
    </font>
    <font>
      <b/>
      <sz val="12"/>
      <color rgb="FF0000FF"/>
      <name val="Helvetic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color rgb="FF0000FF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6" fillId="0" borderId="0" xfId="0" applyFont="1"/>
    <xf numFmtId="14" fontId="6" fillId="0" borderId="3" xfId="0" applyNumberFormat="1" applyFont="1" applyBorder="1" applyAlignment="1">
      <alignment horizontal="center"/>
    </xf>
    <xf numFmtId="0" fontId="7" fillId="0" borderId="0" xfId="0" applyFont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Fill="1"/>
    <xf numFmtId="0" fontId="1" fillId="2" borderId="7" xfId="0" applyFon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0" borderId="4" xfId="0" applyFill="1" applyBorder="1"/>
    <xf numFmtId="0" fontId="8" fillId="0" borderId="4" xfId="0" applyFont="1" applyBorder="1"/>
    <xf numFmtId="0" fontId="8" fillId="2" borderId="4" xfId="0" applyFont="1" applyFill="1" applyBorder="1"/>
    <xf numFmtId="0" fontId="8" fillId="0" borderId="4" xfId="0" applyFont="1" applyFill="1" applyBorder="1"/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3" borderId="4" xfId="0" applyFont="1" applyFill="1" applyBorder="1"/>
    <xf numFmtId="0" fontId="9" fillId="0" borderId="1" xfId="0" applyFont="1" applyFill="1" applyBorder="1"/>
    <xf numFmtId="14" fontId="6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2" borderId="4" xfId="0" applyFont="1" applyFill="1" applyBorder="1"/>
    <xf numFmtId="0" fontId="0" fillId="0" borderId="0" xfId="0" applyFont="1"/>
    <xf numFmtId="0" fontId="8" fillId="0" borderId="0" xfId="0" applyFont="1" applyFill="1" applyBorder="1"/>
    <xf numFmtId="0" fontId="10" fillId="0" borderId="2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" fontId="15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indent="6"/>
    </xf>
    <xf numFmtId="0" fontId="16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6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/>
    <xf numFmtId="0" fontId="18" fillId="0" borderId="4" xfId="0" applyFont="1" applyBorder="1"/>
    <xf numFmtId="0" fontId="1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4" fontId="2" fillId="4" borderId="2" xfId="0" applyNumberFormat="1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4" fontId="19" fillId="0" borderId="3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2" fillId="4" borderId="0" xfId="0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 wrapText="1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9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49"/>
  <sheetViews>
    <sheetView workbookViewId="0">
      <selection sqref="A1:XFD1048576"/>
    </sheetView>
  </sheetViews>
  <sheetFormatPr defaultColWidth="11" defaultRowHeight="15.75" x14ac:dyDescent="0.25"/>
  <cols>
    <col min="1" max="1" width="32.625" customWidth="1"/>
    <col min="2" max="15" width="10.875" style="2"/>
    <col min="17" max="17" width="10.875" style="1"/>
    <col min="18" max="23" width="10.875" style="2"/>
    <col min="25" max="25" width="10.875" style="1"/>
    <col min="26" max="31" width="10.875" style="2"/>
    <col min="33" max="33" width="10.875" style="1"/>
    <col min="34" max="39" width="10.875" style="2"/>
    <col min="41" max="41" width="10.875" style="1"/>
    <col min="42" max="47" width="10.875" style="2"/>
    <col min="49" max="49" width="10.875" style="1"/>
    <col min="50" max="55" width="10.875" style="2"/>
    <col min="57" max="57" width="10.875" style="1"/>
    <col min="58" max="63" width="10.875" style="2"/>
    <col min="65" max="65" width="10.875" style="1"/>
    <col min="66" max="71" width="10.875" style="2"/>
    <col min="73" max="73" width="10.875" style="1"/>
    <col min="74" max="79" width="10.875" style="2"/>
    <col min="81" max="81" width="10.875" style="1"/>
    <col min="82" max="87" width="10.875" style="2"/>
    <col min="89" max="89" width="10.875" style="1"/>
    <col min="90" max="95" width="10.875" style="2"/>
    <col min="97" max="97" width="10.875" style="1"/>
    <col min="98" max="103" width="10.875" style="2"/>
    <col min="105" max="105" width="10.875" style="1"/>
    <col min="106" max="111" width="10.875" style="2"/>
    <col min="113" max="113" width="10.875" style="1"/>
    <col min="114" max="119" width="10.875" style="2"/>
    <col min="121" max="121" width="10.875" style="1"/>
  </cols>
  <sheetData>
    <row r="1" spans="1:121" x14ac:dyDescent="0.25">
      <c r="B1" s="3">
        <v>43465</v>
      </c>
      <c r="C1" s="3">
        <v>43466</v>
      </c>
      <c r="D1" s="3">
        <v>43467</v>
      </c>
      <c r="E1" s="3">
        <v>43468</v>
      </c>
      <c r="F1" s="3">
        <v>43469</v>
      </c>
      <c r="G1" s="3">
        <v>43470</v>
      </c>
      <c r="H1" s="3">
        <v>43471</v>
      </c>
      <c r="I1" s="12" t="s">
        <v>17</v>
      </c>
      <c r="J1" s="3">
        <v>43472</v>
      </c>
      <c r="K1" s="3">
        <v>43473</v>
      </c>
      <c r="L1" s="3">
        <v>43474</v>
      </c>
      <c r="M1" s="3">
        <v>43475</v>
      </c>
      <c r="N1" s="3">
        <v>43476</v>
      </c>
      <c r="O1" s="3">
        <v>43477</v>
      </c>
      <c r="P1" s="3">
        <v>43478</v>
      </c>
      <c r="Q1" s="6" t="s">
        <v>17</v>
      </c>
      <c r="R1" s="3">
        <v>43479</v>
      </c>
      <c r="S1" s="3">
        <v>43480</v>
      </c>
      <c r="T1" s="3">
        <v>43481</v>
      </c>
      <c r="U1" s="3">
        <v>43482</v>
      </c>
      <c r="V1" s="3">
        <v>43483</v>
      </c>
      <c r="W1" s="3">
        <v>43484</v>
      </c>
      <c r="X1" s="3">
        <v>43485</v>
      </c>
      <c r="Y1" s="6" t="s">
        <v>17</v>
      </c>
      <c r="Z1" s="3">
        <v>43486</v>
      </c>
      <c r="AA1" s="3">
        <v>43487</v>
      </c>
      <c r="AB1" s="3">
        <v>43488</v>
      </c>
      <c r="AC1" s="3">
        <v>43489</v>
      </c>
      <c r="AD1" s="3">
        <v>43490</v>
      </c>
      <c r="AE1" s="3">
        <v>43491</v>
      </c>
      <c r="AF1" s="3">
        <v>43492</v>
      </c>
      <c r="AG1" s="6" t="s">
        <v>17</v>
      </c>
      <c r="AH1" s="3">
        <v>43493</v>
      </c>
      <c r="AI1" s="3">
        <v>43494</v>
      </c>
      <c r="AJ1" s="3">
        <v>43495</v>
      </c>
      <c r="AK1" s="3">
        <v>43496</v>
      </c>
      <c r="AL1" s="3">
        <v>43497</v>
      </c>
      <c r="AM1" s="3">
        <v>43498</v>
      </c>
      <c r="AN1" s="3">
        <v>43499</v>
      </c>
      <c r="AO1" s="6" t="s">
        <v>17</v>
      </c>
      <c r="AP1" s="3">
        <v>43500</v>
      </c>
      <c r="AQ1" s="3">
        <v>43501</v>
      </c>
      <c r="AR1" s="3">
        <v>43502</v>
      </c>
      <c r="AS1" s="3">
        <v>43503</v>
      </c>
      <c r="AT1" s="3">
        <v>43504</v>
      </c>
      <c r="AU1" s="3">
        <v>43505</v>
      </c>
      <c r="AV1" s="3">
        <v>43506</v>
      </c>
      <c r="AW1" s="6" t="s">
        <v>17</v>
      </c>
      <c r="AX1" s="3">
        <v>43507</v>
      </c>
      <c r="AY1" s="3">
        <v>43508</v>
      </c>
      <c r="AZ1" s="3">
        <v>43509</v>
      </c>
      <c r="BA1" s="3">
        <v>43510</v>
      </c>
      <c r="BB1" s="3">
        <v>43511</v>
      </c>
      <c r="BC1" s="3">
        <v>43512</v>
      </c>
      <c r="BD1" s="3">
        <v>43513</v>
      </c>
      <c r="BE1" s="6" t="s">
        <v>17</v>
      </c>
      <c r="BF1" s="3">
        <v>43514</v>
      </c>
      <c r="BG1" s="3">
        <v>43515</v>
      </c>
      <c r="BH1" s="3">
        <v>43516</v>
      </c>
      <c r="BI1" s="3">
        <v>43517</v>
      </c>
      <c r="BJ1" s="3">
        <v>43518</v>
      </c>
      <c r="BK1" s="3">
        <v>43519</v>
      </c>
      <c r="BL1" s="3">
        <v>43520</v>
      </c>
      <c r="BM1" s="6" t="s">
        <v>17</v>
      </c>
      <c r="BN1" s="3">
        <v>43521</v>
      </c>
      <c r="BO1" s="3">
        <v>43522</v>
      </c>
      <c r="BP1" s="3">
        <v>43523</v>
      </c>
      <c r="BQ1" s="3">
        <v>43524</v>
      </c>
      <c r="BR1" s="3">
        <v>43525</v>
      </c>
      <c r="BS1" s="3">
        <v>43526</v>
      </c>
      <c r="BT1" s="3">
        <v>43527</v>
      </c>
      <c r="BU1" s="6" t="s">
        <v>17</v>
      </c>
      <c r="BV1" s="3">
        <v>43528</v>
      </c>
      <c r="BW1" s="3">
        <v>43529</v>
      </c>
      <c r="BX1" s="3">
        <v>43530</v>
      </c>
      <c r="BY1" s="3">
        <v>43531</v>
      </c>
      <c r="BZ1" s="3">
        <v>43532</v>
      </c>
      <c r="CA1" s="3">
        <v>43533</v>
      </c>
      <c r="CB1" s="3">
        <v>43534</v>
      </c>
      <c r="CC1" s="6" t="s">
        <v>17</v>
      </c>
      <c r="CD1" s="3">
        <v>43535</v>
      </c>
      <c r="CE1" s="3">
        <v>43536</v>
      </c>
      <c r="CF1" s="3">
        <v>43537</v>
      </c>
      <c r="CG1" s="3">
        <v>43538</v>
      </c>
      <c r="CH1" s="3">
        <v>43539</v>
      </c>
      <c r="CI1" s="3">
        <v>43540</v>
      </c>
      <c r="CJ1" s="3">
        <v>43541</v>
      </c>
      <c r="CK1" s="6" t="s">
        <v>17</v>
      </c>
      <c r="CL1" s="3">
        <v>43542</v>
      </c>
      <c r="CM1" s="3">
        <v>43543</v>
      </c>
      <c r="CN1" s="3">
        <v>43544</v>
      </c>
      <c r="CO1" s="3">
        <v>43545</v>
      </c>
      <c r="CP1" s="3">
        <v>43546</v>
      </c>
      <c r="CQ1" s="3">
        <v>43547</v>
      </c>
      <c r="CR1" s="3">
        <v>43548</v>
      </c>
      <c r="CS1" s="6" t="s">
        <v>17</v>
      </c>
      <c r="CT1" s="3">
        <v>43549</v>
      </c>
      <c r="CU1" s="3">
        <v>43550</v>
      </c>
      <c r="CV1" s="3">
        <v>43551</v>
      </c>
      <c r="CW1" s="3">
        <v>43552</v>
      </c>
      <c r="CX1" s="3">
        <v>43553</v>
      </c>
      <c r="CY1" s="3">
        <v>43554</v>
      </c>
      <c r="CZ1" s="3">
        <v>43555</v>
      </c>
      <c r="DA1" s="6" t="s">
        <v>17</v>
      </c>
      <c r="DB1" s="3">
        <v>43556</v>
      </c>
      <c r="DC1" s="3">
        <v>43557</v>
      </c>
      <c r="DD1" s="3">
        <v>43558</v>
      </c>
      <c r="DE1" s="3">
        <v>43559</v>
      </c>
      <c r="DF1" s="3">
        <v>43560</v>
      </c>
      <c r="DG1" s="3">
        <v>43561</v>
      </c>
      <c r="DH1" s="3">
        <v>43562</v>
      </c>
      <c r="DI1" s="6" t="s">
        <v>17</v>
      </c>
      <c r="DJ1" s="3">
        <v>43563</v>
      </c>
      <c r="DK1" s="3">
        <v>43564</v>
      </c>
      <c r="DL1" s="3">
        <v>43565</v>
      </c>
      <c r="DM1" s="3">
        <v>43566</v>
      </c>
      <c r="DN1" s="3">
        <v>43567</v>
      </c>
      <c r="DO1" s="3">
        <v>43568</v>
      </c>
      <c r="DP1" s="3">
        <v>43569</v>
      </c>
      <c r="DQ1" s="6" t="s">
        <v>17</v>
      </c>
    </row>
    <row r="2" spans="1:121" ht="16.5" thickBot="1" x14ac:dyDescent="0.3">
      <c r="B2" s="4" t="s">
        <v>2</v>
      </c>
      <c r="C2" s="4" t="s">
        <v>3</v>
      </c>
      <c r="D2" s="4" t="s">
        <v>4</v>
      </c>
      <c r="E2" s="4" t="s">
        <v>1</v>
      </c>
      <c r="F2" s="4" t="s">
        <v>5</v>
      </c>
      <c r="G2" s="4" t="s">
        <v>6</v>
      </c>
      <c r="H2" s="4" t="s">
        <v>7</v>
      </c>
      <c r="I2" s="13"/>
      <c r="J2" s="4" t="s">
        <v>2</v>
      </c>
      <c r="K2" s="4" t="s">
        <v>3</v>
      </c>
      <c r="L2" s="4" t="s">
        <v>4</v>
      </c>
      <c r="M2" s="4" t="s">
        <v>1</v>
      </c>
      <c r="N2" s="4" t="s">
        <v>5</v>
      </c>
      <c r="O2" s="4" t="s">
        <v>6</v>
      </c>
      <c r="P2" s="4" t="s">
        <v>7</v>
      </c>
      <c r="Q2" s="5"/>
      <c r="R2" s="4" t="s">
        <v>2</v>
      </c>
      <c r="S2" s="4" t="s">
        <v>3</v>
      </c>
      <c r="T2" s="4" t="s">
        <v>4</v>
      </c>
      <c r="U2" s="4" t="s">
        <v>1</v>
      </c>
      <c r="V2" s="4" t="s">
        <v>5</v>
      </c>
      <c r="W2" s="4" t="s">
        <v>6</v>
      </c>
      <c r="X2" s="4" t="s">
        <v>7</v>
      </c>
      <c r="Y2" s="5"/>
      <c r="Z2" s="4" t="s">
        <v>2</v>
      </c>
      <c r="AA2" s="4" t="s">
        <v>3</v>
      </c>
      <c r="AB2" s="4" t="s">
        <v>4</v>
      </c>
      <c r="AC2" s="4" t="s">
        <v>1</v>
      </c>
      <c r="AD2" s="4" t="s">
        <v>5</v>
      </c>
      <c r="AE2" s="4" t="s">
        <v>6</v>
      </c>
      <c r="AF2" s="4" t="s">
        <v>7</v>
      </c>
      <c r="AG2" s="5"/>
      <c r="AH2" s="4" t="s">
        <v>2</v>
      </c>
      <c r="AI2" s="4" t="s">
        <v>3</v>
      </c>
      <c r="AJ2" s="4" t="s">
        <v>4</v>
      </c>
      <c r="AK2" s="4" t="s">
        <v>1</v>
      </c>
      <c r="AL2" s="4" t="s">
        <v>5</v>
      </c>
      <c r="AM2" s="4" t="s">
        <v>6</v>
      </c>
      <c r="AN2" s="4" t="s">
        <v>7</v>
      </c>
      <c r="AO2" s="5"/>
      <c r="AP2" s="4" t="s">
        <v>2</v>
      </c>
      <c r="AQ2" s="4" t="s">
        <v>3</v>
      </c>
      <c r="AR2" s="4" t="s">
        <v>4</v>
      </c>
      <c r="AS2" s="4" t="s">
        <v>1</v>
      </c>
      <c r="AT2" s="4" t="s">
        <v>5</v>
      </c>
      <c r="AU2" s="4" t="s">
        <v>6</v>
      </c>
      <c r="AV2" s="4" t="s">
        <v>7</v>
      </c>
      <c r="AW2" s="5"/>
      <c r="AX2" s="4" t="s">
        <v>2</v>
      </c>
      <c r="AY2" s="4" t="s">
        <v>3</v>
      </c>
      <c r="AZ2" s="4" t="s">
        <v>4</v>
      </c>
      <c r="BA2" s="4" t="s">
        <v>1</v>
      </c>
      <c r="BB2" s="4" t="s">
        <v>5</v>
      </c>
      <c r="BC2" s="4" t="s">
        <v>6</v>
      </c>
      <c r="BD2" s="4" t="s">
        <v>7</v>
      </c>
      <c r="BE2" s="5"/>
      <c r="BF2" s="4" t="s">
        <v>2</v>
      </c>
      <c r="BG2" s="4" t="s">
        <v>3</v>
      </c>
      <c r="BH2" s="4" t="s">
        <v>4</v>
      </c>
      <c r="BI2" s="4" t="s">
        <v>1</v>
      </c>
      <c r="BJ2" s="4" t="s">
        <v>5</v>
      </c>
      <c r="BK2" s="4" t="s">
        <v>6</v>
      </c>
      <c r="BL2" s="4" t="s">
        <v>7</v>
      </c>
      <c r="BM2" s="5"/>
      <c r="BN2" s="4" t="s">
        <v>2</v>
      </c>
      <c r="BO2" s="4" t="s">
        <v>3</v>
      </c>
      <c r="BP2" s="4" t="s">
        <v>4</v>
      </c>
      <c r="BQ2" s="4" t="s">
        <v>1</v>
      </c>
      <c r="BR2" s="4" t="s">
        <v>5</v>
      </c>
      <c r="BS2" s="4" t="s">
        <v>6</v>
      </c>
      <c r="BT2" s="4" t="s">
        <v>7</v>
      </c>
      <c r="BU2" s="5"/>
      <c r="BV2" s="4" t="s">
        <v>2</v>
      </c>
      <c r="BW2" s="4" t="s">
        <v>3</v>
      </c>
      <c r="BX2" s="4" t="s">
        <v>4</v>
      </c>
      <c r="BY2" s="4" t="s">
        <v>1</v>
      </c>
      <c r="BZ2" s="4" t="s">
        <v>5</v>
      </c>
      <c r="CA2" s="4" t="s">
        <v>6</v>
      </c>
      <c r="CB2" s="4" t="s">
        <v>7</v>
      </c>
      <c r="CC2" s="5"/>
      <c r="CD2" s="4" t="s">
        <v>2</v>
      </c>
      <c r="CE2" s="4" t="s">
        <v>3</v>
      </c>
      <c r="CF2" s="4" t="s">
        <v>4</v>
      </c>
      <c r="CG2" s="4" t="s">
        <v>1</v>
      </c>
      <c r="CH2" s="4" t="s">
        <v>5</v>
      </c>
      <c r="CI2" s="4" t="s">
        <v>6</v>
      </c>
      <c r="CJ2" s="4" t="s">
        <v>7</v>
      </c>
      <c r="CK2" s="5"/>
      <c r="CL2" s="4" t="s">
        <v>2</v>
      </c>
      <c r="CM2" s="4" t="s">
        <v>3</v>
      </c>
      <c r="CN2" s="4" t="s">
        <v>4</v>
      </c>
      <c r="CO2" s="4" t="s">
        <v>1</v>
      </c>
      <c r="CP2" s="4" t="s">
        <v>5</v>
      </c>
      <c r="CQ2" s="4" t="s">
        <v>6</v>
      </c>
      <c r="CR2" s="4" t="s">
        <v>7</v>
      </c>
      <c r="CS2" s="5"/>
      <c r="CT2" s="4" t="s">
        <v>2</v>
      </c>
      <c r="CU2" s="4" t="s">
        <v>3</v>
      </c>
      <c r="CV2" s="4" t="s">
        <v>4</v>
      </c>
      <c r="CW2" s="4" t="s">
        <v>1</v>
      </c>
      <c r="CX2" s="4" t="s">
        <v>5</v>
      </c>
      <c r="CY2" s="4" t="s">
        <v>6</v>
      </c>
      <c r="CZ2" s="4" t="s">
        <v>7</v>
      </c>
      <c r="DA2" s="5"/>
      <c r="DB2" s="4" t="s">
        <v>2</v>
      </c>
      <c r="DC2" s="4" t="s">
        <v>3</v>
      </c>
      <c r="DD2" s="4" t="s">
        <v>4</v>
      </c>
      <c r="DE2" s="4" t="s">
        <v>1</v>
      </c>
      <c r="DF2" s="4" t="s">
        <v>5</v>
      </c>
      <c r="DG2" s="4" t="s">
        <v>6</v>
      </c>
      <c r="DH2" s="4" t="s">
        <v>7</v>
      </c>
      <c r="DI2" s="5"/>
      <c r="DJ2" s="4" t="s">
        <v>2</v>
      </c>
      <c r="DK2" s="4" t="s">
        <v>3</v>
      </c>
      <c r="DL2" s="4" t="s">
        <v>4</v>
      </c>
      <c r="DM2" s="4" t="s">
        <v>1</v>
      </c>
      <c r="DN2" s="4" t="s">
        <v>5</v>
      </c>
      <c r="DO2" s="4" t="s">
        <v>6</v>
      </c>
      <c r="DP2" s="4" t="s">
        <v>7</v>
      </c>
      <c r="DQ2" s="5"/>
    </row>
    <row r="3" spans="1:121" s="8" customFormat="1" ht="16.5" thickTop="1" x14ac:dyDescent="0.25">
      <c r="A3" s="38" t="s">
        <v>22</v>
      </c>
      <c r="B3" s="7"/>
      <c r="C3" s="7" t="s">
        <v>19</v>
      </c>
      <c r="D3" s="7" t="s">
        <v>19</v>
      </c>
      <c r="E3" s="2"/>
      <c r="F3" s="7"/>
      <c r="G3" s="7"/>
      <c r="H3" s="7"/>
      <c r="I3" s="10"/>
      <c r="J3" s="7"/>
      <c r="K3" s="7"/>
      <c r="L3" s="7"/>
      <c r="M3" s="7"/>
      <c r="N3" s="7"/>
      <c r="O3" s="7"/>
      <c r="P3" s="7"/>
      <c r="Q3" s="9"/>
      <c r="R3" s="7"/>
      <c r="S3" s="7"/>
      <c r="T3" s="7"/>
      <c r="U3" s="7"/>
      <c r="V3" s="7"/>
      <c r="W3" s="7"/>
      <c r="X3" s="7"/>
      <c r="Y3" s="9"/>
      <c r="Z3" s="7"/>
      <c r="AA3" s="7"/>
      <c r="AB3" s="7"/>
      <c r="AC3" s="7"/>
      <c r="AD3" s="7"/>
      <c r="AE3" s="7"/>
      <c r="AF3" s="7"/>
      <c r="AG3" s="9"/>
      <c r="AH3" s="7"/>
      <c r="AI3" s="7"/>
      <c r="AJ3" s="7"/>
      <c r="AK3" s="7"/>
      <c r="AL3" s="7"/>
      <c r="AM3" s="7"/>
      <c r="AN3" s="7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22"/>
      <c r="BA3" s="22"/>
      <c r="BB3" s="22"/>
      <c r="BC3" s="22"/>
      <c r="BD3" s="22"/>
      <c r="BE3" s="9"/>
      <c r="BF3" s="2"/>
      <c r="BG3" s="2"/>
      <c r="BH3" s="2"/>
      <c r="BI3" s="2"/>
      <c r="BJ3" s="2"/>
      <c r="BK3" s="2"/>
      <c r="BL3" s="2"/>
      <c r="BM3" s="9"/>
      <c r="BR3" s="22"/>
      <c r="BS3" s="22"/>
      <c r="BT3" s="22"/>
      <c r="BU3" s="9"/>
      <c r="BV3" s="2"/>
      <c r="BW3" s="2"/>
      <c r="BX3" s="2"/>
      <c r="BY3" s="2"/>
      <c r="BZ3" s="2"/>
      <c r="CA3" s="2"/>
      <c r="CB3" s="2"/>
      <c r="CC3" s="9"/>
      <c r="CD3" s="2"/>
      <c r="CE3" s="2"/>
      <c r="CF3" s="2"/>
      <c r="CG3" s="2"/>
      <c r="CH3" s="2"/>
      <c r="CI3" s="2"/>
      <c r="CJ3" s="2"/>
      <c r="CK3" s="9"/>
      <c r="CL3" s="2"/>
      <c r="CM3" s="2"/>
      <c r="CN3" s="2"/>
      <c r="CO3" s="2"/>
      <c r="CP3" s="2"/>
      <c r="CQ3" s="2"/>
      <c r="CR3" s="2"/>
      <c r="CS3" s="11"/>
      <c r="CT3" s="2"/>
      <c r="CU3" s="2"/>
      <c r="CV3" s="2"/>
      <c r="CW3" s="2"/>
      <c r="CX3" s="2"/>
      <c r="CY3" s="2"/>
      <c r="CZ3" s="2"/>
      <c r="DA3" s="9"/>
      <c r="DB3" s="2"/>
      <c r="DC3" s="2"/>
      <c r="DD3" s="2"/>
      <c r="DE3" s="2"/>
      <c r="DF3" s="2"/>
      <c r="DG3" s="2"/>
      <c r="DH3" s="2"/>
      <c r="DI3" s="9"/>
      <c r="DJ3" s="2"/>
      <c r="DK3" s="2"/>
      <c r="DL3" s="2"/>
      <c r="DM3" s="2"/>
      <c r="DN3" s="2"/>
      <c r="DO3" s="2"/>
      <c r="DP3" s="2"/>
      <c r="DQ3" s="9"/>
    </row>
    <row r="4" spans="1:121" x14ac:dyDescent="0.25">
      <c r="A4" s="29" t="s">
        <v>8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11">
        <f>SUM(B4:H4)</f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11">
        <f>SUM(J4:P4)</f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11">
        <f>SUM(R4:X4)</f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1">
        <f>SUM(Z4:AF4)</f>
        <v>0</v>
      </c>
      <c r="AH4" s="2">
        <v>0</v>
      </c>
      <c r="AI4" s="2">
        <v>0</v>
      </c>
      <c r="AJ4" s="2">
        <v>0</v>
      </c>
      <c r="AK4" s="2">
        <v>3</v>
      </c>
      <c r="AL4" s="2">
        <v>0</v>
      </c>
      <c r="AM4" s="2">
        <v>0</v>
      </c>
      <c r="AN4" s="2">
        <v>0</v>
      </c>
      <c r="AO4" s="11">
        <f>SUM(AH4:AN4)</f>
        <v>3</v>
      </c>
      <c r="AP4" s="2">
        <v>0</v>
      </c>
      <c r="AQ4" s="2">
        <v>0</v>
      </c>
      <c r="AR4" s="2">
        <v>0</v>
      </c>
      <c r="AS4" s="2">
        <v>4</v>
      </c>
      <c r="AT4" s="2">
        <v>0</v>
      </c>
      <c r="AU4" s="2">
        <v>0</v>
      </c>
      <c r="AV4" s="2">
        <v>0</v>
      </c>
      <c r="AW4" s="11">
        <f>SUM(AP4:AV4)</f>
        <v>4</v>
      </c>
      <c r="AX4" s="2">
        <v>0</v>
      </c>
      <c r="AY4" s="2">
        <v>0</v>
      </c>
      <c r="AZ4" s="2">
        <v>0</v>
      </c>
      <c r="BA4" s="2">
        <v>6</v>
      </c>
      <c r="BB4" s="2">
        <v>0</v>
      </c>
      <c r="BC4" s="2">
        <v>0</v>
      </c>
      <c r="BD4" s="2">
        <v>0</v>
      </c>
      <c r="BE4" s="11">
        <f>SUM(AX4:BD4)</f>
        <v>6</v>
      </c>
      <c r="BF4" s="2">
        <v>0</v>
      </c>
      <c r="BG4" s="2">
        <v>0</v>
      </c>
      <c r="BH4" s="2">
        <v>0</v>
      </c>
      <c r="BI4" s="2">
        <v>5</v>
      </c>
      <c r="BJ4" s="2">
        <v>0</v>
      </c>
      <c r="BK4" s="2">
        <v>0</v>
      </c>
      <c r="BL4" s="2">
        <v>0</v>
      </c>
      <c r="BM4" s="11">
        <f>SUM(BF4:BL4)</f>
        <v>5</v>
      </c>
      <c r="BN4" s="2">
        <v>0</v>
      </c>
      <c r="BO4" s="2">
        <v>0</v>
      </c>
      <c r="BP4" s="2">
        <v>0</v>
      </c>
      <c r="BQ4" s="2">
        <v>5</v>
      </c>
      <c r="BR4" s="2">
        <v>0</v>
      </c>
      <c r="BS4" s="2">
        <v>0</v>
      </c>
      <c r="BT4" s="2">
        <v>0</v>
      </c>
      <c r="BU4" s="11">
        <f>SUM(BN4:BT4)</f>
        <v>5</v>
      </c>
      <c r="BV4" s="2">
        <v>0</v>
      </c>
      <c r="BW4" s="2">
        <v>0</v>
      </c>
      <c r="BX4" s="2">
        <v>0</v>
      </c>
      <c r="BY4" s="2">
        <v>5</v>
      </c>
      <c r="BZ4" s="2">
        <v>0</v>
      </c>
      <c r="CA4" s="2">
        <v>0</v>
      </c>
      <c r="CB4" s="2">
        <v>0</v>
      </c>
      <c r="CC4" s="11">
        <f>SUM(BV4:CB4)</f>
        <v>5</v>
      </c>
      <c r="CD4" s="2">
        <v>0</v>
      </c>
      <c r="CE4" s="2">
        <v>0</v>
      </c>
      <c r="CF4" s="2">
        <v>0</v>
      </c>
      <c r="CG4" s="2">
        <v>5</v>
      </c>
      <c r="CH4" s="2">
        <v>0</v>
      </c>
      <c r="CI4" s="2">
        <v>0</v>
      </c>
      <c r="CJ4" s="2">
        <v>0</v>
      </c>
      <c r="CK4" s="11">
        <f t="shared" ref="CK4:CK15" si="0">SUM(DB4:DH4)</f>
        <v>5</v>
      </c>
      <c r="CL4" s="2">
        <v>0</v>
      </c>
      <c r="CM4" s="2">
        <v>0</v>
      </c>
      <c r="CN4" s="2">
        <v>0</v>
      </c>
      <c r="CO4" s="2">
        <v>5</v>
      </c>
      <c r="CP4" s="2">
        <v>0</v>
      </c>
      <c r="CQ4" s="2">
        <v>0</v>
      </c>
      <c r="CR4" s="2">
        <v>0</v>
      </c>
      <c r="CS4" s="11">
        <f>SUM(CL4:CR4)</f>
        <v>5</v>
      </c>
      <c r="CT4" s="2">
        <v>0</v>
      </c>
      <c r="CU4" s="2">
        <v>0</v>
      </c>
      <c r="CV4" s="2">
        <v>0</v>
      </c>
      <c r="CW4" s="2">
        <v>5</v>
      </c>
      <c r="CX4" s="2">
        <v>0</v>
      </c>
      <c r="CY4" s="55">
        <v>0</v>
      </c>
      <c r="CZ4" s="2">
        <v>0</v>
      </c>
      <c r="DA4" s="11">
        <f>SUM(CT4:CZ4)</f>
        <v>5</v>
      </c>
      <c r="DB4" s="2">
        <v>0</v>
      </c>
      <c r="DC4" s="2">
        <v>0</v>
      </c>
      <c r="DD4" s="2">
        <v>0</v>
      </c>
      <c r="DE4" s="2">
        <v>5</v>
      </c>
      <c r="DF4" s="2">
        <v>0</v>
      </c>
      <c r="DG4" s="2">
        <v>0</v>
      </c>
      <c r="DH4" s="2">
        <v>0</v>
      </c>
      <c r="DI4" s="11">
        <f>SUM(DB4:DH4)</f>
        <v>5</v>
      </c>
      <c r="DJ4" s="2">
        <v>0</v>
      </c>
      <c r="DK4" s="2">
        <v>0</v>
      </c>
      <c r="DL4" s="2">
        <v>0</v>
      </c>
      <c r="DM4" s="2">
        <v>5</v>
      </c>
      <c r="DN4" s="2">
        <v>0</v>
      </c>
      <c r="DO4" s="2">
        <v>0</v>
      </c>
      <c r="DP4" s="2">
        <v>0</v>
      </c>
      <c r="DQ4" s="11">
        <f>SUM(DJ4:DP4)</f>
        <v>5</v>
      </c>
    </row>
    <row r="5" spans="1:121" x14ac:dyDescent="0.25">
      <c r="A5" s="29" t="s">
        <v>9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 t="shared" ref="I5:I44" si="1"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 t="shared" ref="Q5:Q15" si="2">SUM(J5:P5)</f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11">
        <f t="shared" ref="Y5:Y15" si="3">SUM(R5:X5)</f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1">
        <f t="shared" ref="AG5:AG15" si="4">SUM(Z5:AF5)</f>
        <v>0</v>
      </c>
      <c r="AH5" s="2">
        <v>0</v>
      </c>
      <c r="AI5" s="2">
        <v>0</v>
      </c>
      <c r="AJ5" s="2">
        <v>8</v>
      </c>
      <c r="AK5" s="2">
        <v>2</v>
      </c>
      <c r="AL5" s="2">
        <v>3</v>
      </c>
      <c r="AM5" s="2">
        <v>6</v>
      </c>
      <c r="AN5" s="2">
        <v>0</v>
      </c>
      <c r="AO5" s="11">
        <f t="shared" ref="AO5:AO15" si="5">SUM(AH5:AN5)</f>
        <v>19</v>
      </c>
      <c r="AP5" s="2">
        <v>5</v>
      </c>
      <c r="AQ5" s="2">
        <v>2</v>
      </c>
      <c r="AR5" s="2">
        <v>8</v>
      </c>
      <c r="AS5" s="2">
        <v>6</v>
      </c>
      <c r="AT5" s="2">
        <v>4</v>
      </c>
      <c r="AU5" s="2">
        <v>6</v>
      </c>
      <c r="AV5" s="2">
        <v>0</v>
      </c>
      <c r="AW5" s="11">
        <f t="shared" ref="AW5:AW15" si="6">SUM(AP5:AV5)</f>
        <v>31</v>
      </c>
      <c r="AX5" s="2">
        <v>4</v>
      </c>
      <c r="AY5" s="2">
        <v>4</v>
      </c>
      <c r="AZ5" s="2">
        <v>9</v>
      </c>
      <c r="BA5" s="2">
        <v>5</v>
      </c>
      <c r="BB5" s="2">
        <v>3</v>
      </c>
      <c r="BC5" s="2">
        <v>6</v>
      </c>
      <c r="BD5" s="2">
        <v>0</v>
      </c>
      <c r="BE5" s="11">
        <f t="shared" ref="BE5:BE15" si="7">SUM(AX5:BD5)</f>
        <v>31</v>
      </c>
      <c r="BF5" s="2">
        <v>6</v>
      </c>
      <c r="BG5" s="2">
        <v>5</v>
      </c>
      <c r="BH5" s="2">
        <v>7</v>
      </c>
      <c r="BI5" s="2">
        <v>6</v>
      </c>
      <c r="BJ5" s="2">
        <v>4</v>
      </c>
      <c r="BK5" s="2">
        <v>3</v>
      </c>
      <c r="BL5" s="2">
        <v>0</v>
      </c>
      <c r="BM5" s="11">
        <f t="shared" ref="BM5:BM15" si="8">SUM(BF5:BL5)</f>
        <v>31</v>
      </c>
      <c r="BN5" s="2">
        <v>8</v>
      </c>
      <c r="BO5" s="2">
        <v>6</v>
      </c>
      <c r="BP5" s="2">
        <v>10</v>
      </c>
      <c r="BQ5" s="2">
        <v>6</v>
      </c>
      <c r="BR5" s="2">
        <v>4</v>
      </c>
      <c r="BS5" s="2">
        <v>6</v>
      </c>
      <c r="BT5" s="2">
        <v>0</v>
      </c>
      <c r="BU5" s="11">
        <f t="shared" ref="BU5:BU15" si="9">SUM(BN5:BT5)</f>
        <v>40</v>
      </c>
      <c r="BV5" s="2">
        <v>9</v>
      </c>
      <c r="BW5" s="2">
        <v>6</v>
      </c>
      <c r="BX5" s="2">
        <v>4</v>
      </c>
      <c r="BY5" s="2">
        <v>6</v>
      </c>
      <c r="BZ5" s="2">
        <v>3</v>
      </c>
      <c r="CA5" s="2">
        <v>5</v>
      </c>
      <c r="CB5" s="2">
        <v>0</v>
      </c>
      <c r="CC5" s="11">
        <f t="shared" ref="CC5:CC16" si="10">SUM(BV5:CB5)</f>
        <v>33</v>
      </c>
      <c r="CD5" s="2">
        <v>8</v>
      </c>
      <c r="CE5" s="2">
        <v>6</v>
      </c>
      <c r="CF5" s="2">
        <v>7</v>
      </c>
      <c r="CG5" s="2">
        <v>5</v>
      </c>
      <c r="CH5" s="2">
        <v>3</v>
      </c>
      <c r="CI5" s="55">
        <v>5</v>
      </c>
      <c r="CJ5" s="2">
        <v>0</v>
      </c>
      <c r="CK5" s="11">
        <v>34</v>
      </c>
      <c r="CL5" s="2">
        <v>8</v>
      </c>
      <c r="CM5" s="2">
        <v>5</v>
      </c>
      <c r="CN5" s="2">
        <v>9</v>
      </c>
      <c r="CO5" s="2">
        <v>5</v>
      </c>
      <c r="CP5" s="2">
        <v>3</v>
      </c>
      <c r="CQ5" s="2">
        <v>5</v>
      </c>
      <c r="CR5" s="2">
        <v>0</v>
      </c>
      <c r="CS5" s="11">
        <f t="shared" ref="CS5:CS16" si="11">SUM(CL5:CR5)</f>
        <v>35</v>
      </c>
      <c r="CT5" s="2">
        <v>5</v>
      </c>
      <c r="CU5" s="2">
        <v>5</v>
      </c>
      <c r="CV5" s="2">
        <v>8</v>
      </c>
      <c r="CW5" s="2">
        <v>3</v>
      </c>
      <c r="CX5" s="2">
        <v>3</v>
      </c>
      <c r="CY5" s="55">
        <v>0</v>
      </c>
      <c r="CZ5" s="2">
        <v>0</v>
      </c>
      <c r="DA5" s="11">
        <f t="shared" ref="DA5:DA16" si="12">SUM(CT5:CZ5)</f>
        <v>24</v>
      </c>
      <c r="DB5" s="2">
        <v>8</v>
      </c>
      <c r="DC5" s="2">
        <v>5</v>
      </c>
      <c r="DD5" s="2">
        <v>6</v>
      </c>
      <c r="DE5" s="2">
        <v>7</v>
      </c>
      <c r="DF5" s="2">
        <v>3</v>
      </c>
      <c r="DG5" s="2">
        <v>4</v>
      </c>
      <c r="DH5" s="2">
        <v>0</v>
      </c>
      <c r="DI5" s="11">
        <f t="shared" ref="DI5:DI15" si="13">SUM(DB5:DH5)</f>
        <v>33</v>
      </c>
      <c r="DJ5" s="2">
        <v>4</v>
      </c>
      <c r="DK5" s="2">
        <v>5</v>
      </c>
      <c r="DL5" s="2">
        <v>9</v>
      </c>
      <c r="DM5" s="2">
        <v>9</v>
      </c>
      <c r="DN5" s="2">
        <v>4</v>
      </c>
      <c r="DO5" s="2">
        <v>3</v>
      </c>
      <c r="DP5" s="2">
        <v>0</v>
      </c>
      <c r="DQ5" s="11">
        <f t="shared" ref="DQ5:DQ15" si="14">SUM(DJ5:DP5)</f>
        <v>34</v>
      </c>
    </row>
    <row r="6" spans="1:121" x14ac:dyDescent="0.25">
      <c r="A6" s="29" t="s">
        <v>10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1">
        <f t="shared" si="1"/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1">
        <f t="shared" si="2"/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11">
        <f t="shared" si="3"/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1">
        <f t="shared" si="4"/>
        <v>0</v>
      </c>
      <c r="AH6" s="2">
        <v>0</v>
      </c>
      <c r="AI6" s="2">
        <v>0</v>
      </c>
      <c r="AJ6" s="2">
        <v>5</v>
      </c>
      <c r="AK6" s="2">
        <v>2</v>
      </c>
      <c r="AL6" s="2">
        <v>2</v>
      </c>
      <c r="AM6" s="2">
        <v>6</v>
      </c>
      <c r="AN6" s="2">
        <v>0</v>
      </c>
      <c r="AO6" s="11">
        <f t="shared" si="5"/>
        <v>15</v>
      </c>
      <c r="AP6" s="2">
        <v>2</v>
      </c>
      <c r="AQ6" s="2">
        <v>2</v>
      </c>
      <c r="AR6" s="2">
        <v>6</v>
      </c>
      <c r="AS6" s="2">
        <v>2</v>
      </c>
      <c r="AT6" s="2">
        <v>5</v>
      </c>
      <c r="AU6" s="2">
        <v>7</v>
      </c>
      <c r="AV6" s="2">
        <v>0</v>
      </c>
      <c r="AW6" s="11">
        <f t="shared" si="6"/>
        <v>24</v>
      </c>
      <c r="AX6" s="2">
        <v>2</v>
      </c>
      <c r="AY6" s="2">
        <v>2</v>
      </c>
      <c r="AZ6" s="2">
        <v>6</v>
      </c>
      <c r="BA6" s="2">
        <v>2</v>
      </c>
      <c r="BB6" s="2">
        <v>5</v>
      </c>
      <c r="BC6" s="2">
        <v>7</v>
      </c>
      <c r="BD6" s="2">
        <v>0</v>
      </c>
      <c r="BE6" s="11">
        <f t="shared" si="7"/>
        <v>24</v>
      </c>
      <c r="BF6" s="2">
        <v>1</v>
      </c>
      <c r="BG6" s="2">
        <v>2</v>
      </c>
      <c r="BH6" s="2">
        <v>5</v>
      </c>
      <c r="BI6" s="2">
        <v>4</v>
      </c>
      <c r="BJ6" s="2">
        <v>5</v>
      </c>
      <c r="BK6" s="55">
        <v>0</v>
      </c>
      <c r="BL6" s="2">
        <v>0</v>
      </c>
      <c r="BM6" s="11">
        <f t="shared" si="8"/>
        <v>17</v>
      </c>
      <c r="BN6" s="2">
        <v>0</v>
      </c>
      <c r="BO6" s="2">
        <v>4</v>
      </c>
      <c r="BP6" s="2">
        <v>5</v>
      </c>
      <c r="BQ6" s="2">
        <v>4</v>
      </c>
      <c r="BR6" s="2">
        <v>5</v>
      </c>
      <c r="BS6" s="2">
        <v>6</v>
      </c>
      <c r="BT6" s="2">
        <v>0</v>
      </c>
      <c r="BU6" s="11">
        <f t="shared" si="9"/>
        <v>24</v>
      </c>
      <c r="BV6" s="2">
        <v>0</v>
      </c>
      <c r="BW6" s="2">
        <v>3</v>
      </c>
      <c r="BX6" s="2">
        <v>0</v>
      </c>
      <c r="BY6" s="2">
        <v>5</v>
      </c>
      <c r="BZ6" s="2">
        <v>6</v>
      </c>
      <c r="CA6" s="2">
        <v>6</v>
      </c>
      <c r="CB6" s="2">
        <v>0</v>
      </c>
      <c r="CC6" s="11">
        <f t="shared" si="10"/>
        <v>20</v>
      </c>
      <c r="CD6" s="2">
        <v>0</v>
      </c>
      <c r="CE6" s="2">
        <v>3</v>
      </c>
      <c r="CF6" s="2">
        <v>2</v>
      </c>
      <c r="CG6" s="2">
        <v>4</v>
      </c>
      <c r="CH6" s="2">
        <v>6</v>
      </c>
      <c r="CI6" s="55">
        <v>0</v>
      </c>
      <c r="CJ6" s="2">
        <v>0</v>
      </c>
      <c r="CK6" s="11">
        <v>15</v>
      </c>
      <c r="CL6" s="2">
        <v>0</v>
      </c>
      <c r="CM6" s="2">
        <v>2</v>
      </c>
      <c r="CN6" s="2">
        <v>4</v>
      </c>
      <c r="CO6" s="2">
        <v>4</v>
      </c>
      <c r="CP6" s="2">
        <v>3</v>
      </c>
      <c r="CQ6" s="2">
        <v>5</v>
      </c>
      <c r="CR6" s="82">
        <v>0</v>
      </c>
      <c r="CS6" s="11">
        <f t="shared" si="11"/>
        <v>18</v>
      </c>
      <c r="CT6" s="2">
        <v>0</v>
      </c>
      <c r="CU6" s="2">
        <v>4</v>
      </c>
      <c r="CV6" s="2">
        <v>5</v>
      </c>
      <c r="CW6" s="2">
        <v>4</v>
      </c>
      <c r="CX6" s="2">
        <v>5</v>
      </c>
      <c r="CY6" s="55">
        <v>0</v>
      </c>
      <c r="CZ6" s="2">
        <v>0</v>
      </c>
      <c r="DA6" s="11">
        <f t="shared" si="12"/>
        <v>18</v>
      </c>
      <c r="DB6" s="2">
        <v>0</v>
      </c>
      <c r="DC6" s="2">
        <v>4</v>
      </c>
      <c r="DD6" s="2">
        <v>5</v>
      </c>
      <c r="DE6" s="2">
        <v>1</v>
      </c>
      <c r="DF6" s="2">
        <v>5</v>
      </c>
      <c r="DG6" s="2">
        <v>5</v>
      </c>
      <c r="DH6" s="2">
        <v>0</v>
      </c>
      <c r="DI6" s="11">
        <f t="shared" si="13"/>
        <v>20</v>
      </c>
      <c r="DJ6" s="2">
        <v>0</v>
      </c>
      <c r="DK6" s="2">
        <v>5</v>
      </c>
      <c r="DL6" s="2">
        <v>5</v>
      </c>
      <c r="DM6" s="2">
        <v>0</v>
      </c>
      <c r="DN6" s="2">
        <v>0</v>
      </c>
      <c r="DO6" s="2">
        <v>5</v>
      </c>
      <c r="DP6" s="2">
        <v>0</v>
      </c>
      <c r="DQ6" s="11">
        <f t="shared" si="14"/>
        <v>15</v>
      </c>
    </row>
    <row r="7" spans="1:121" x14ac:dyDescent="0.25">
      <c r="A7" s="29" t="s">
        <v>11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1">
        <f t="shared" si="1"/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1">
        <f t="shared" si="2"/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11">
        <f t="shared" si="3"/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1">
        <f t="shared" si="4"/>
        <v>0</v>
      </c>
      <c r="AH7" s="2">
        <v>0</v>
      </c>
      <c r="AI7" s="2">
        <v>0</v>
      </c>
      <c r="AJ7" s="2">
        <v>1</v>
      </c>
      <c r="AK7" s="2">
        <v>2</v>
      </c>
      <c r="AL7" s="2">
        <v>2</v>
      </c>
      <c r="AM7" s="2">
        <v>3</v>
      </c>
      <c r="AN7" s="2">
        <v>0</v>
      </c>
      <c r="AO7" s="11">
        <f t="shared" si="5"/>
        <v>8</v>
      </c>
      <c r="AP7" s="2">
        <v>3</v>
      </c>
      <c r="AQ7" s="2">
        <v>4</v>
      </c>
      <c r="AR7" s="2">
        <v>4</v>
      </c>
      <c r="AS7" s="2">
        <v>5</v>
      </c>
      <c r="AT7" s="2">
        <v>2</v>
      </c>
      <c r="AU7" s="2">
        <v>10</v>
      </c>
      <c r="AV7" s="2">
        <v>0</v>
      </c>
      <c r="AW7" s="11">
        <f t="shared" si="6"/>
        <v>28</v>
      </c>
      <c r="AX7" s="2">
        <v>4</v>
      </c>
      <c r="AY7" s="2">
        <v>3</v>
      </c>
      <c r="AZ7" s="2">
        <v>4</v>
      </c>
      <c r="BA7" s="2">
        <v>3</v>
      </c>
      <c r="BB7" s="2">
        <v>2</v>
      </c>
      <c r="BC7" s="2">
        <v>8</v>
      </c>
      <c r="BD7" s="2">
        <v>0</v>
      </c>
      <c r="BE7" s="11">
        <f t="shared" si="7"/>
        <v>24</v>
      </c>
      <c r="BF7" s="2">
        <v>2</v>
      </c>
      <c r="BG7" s="2">
        <v>4</v>
      </c>
      <c r="BH7" s="2">
        <v>0</v>
      </c>
      <c r="BI7" s="2">
        <v>3</v>
      </c>
      <c r="BJ7" s="2">
        <v>2</v>
      </c>
      <c r="BK7" s="2">
        <v>4</v>
      </c>
      <c r="BL7" s="2">
        <v>0</v>
      </c>
      <c r="BM7" s="11">
        <f t="shared" si="8"/>
        <v>15</v>
      </c>
      <c r="BN7" s="2">
        <v>6</v>
      </c>
      <c r="BO7" s="2">
        <v>3</v>
      </c>
      <c r="BP7" s="2">
        <v>4</v>
      </c>
      <c r="BQ7" s="2">
        <v>4</v>
      </c>
      <c r="BR7" s="2">
        <v>2</v>
      </c>
      <c r="BS7" s="2">
        <v>9</v>
      </c>
      <c r="BT7" s="2">
        <v>0</v>
      </c>
      <c r="BU7" s="11">
        <f t="shared" si="9"/>
        <v>28</v>
      </c>
      <c r="BV7" s="2">
        <v>5</v>
      </c>
      <c r="BW7" s="2">
        <v>3</v>
      </c>
      <c r="BX7" s="2">
        <v>0</v>
      </c>
      <c r="BY7" s="2">
        <v>4</v>
      </c>
      <c r="BZ7" s="2">
        <v>2</v>
      </c>
      <c r="CA7" s="2">
        <v>6</v>
      </c>
      <c r="CB7" s="2">
        <v>0</v>
      </c>
      <c r="CC7" s="11">
        <f t="shared" si="10"/>
        <v>20</v>
      </c>
      <c r="CD7" s="2">
        <v>4</v>
      </c>
      <c r="CE7" s="2">
        <v>1</v>
      </c>
      <c r="CF7" s="2">
        <v>2</v>
      </c>
      <c r="CG7" s="2">
        <v>4</v>
      </c>
      <c r="CH7" s="2">
        <v>2</v>
      </c>
      <c r="CI7" s="55">
        <v>0</v>
      </c>
      <c r="CJ7" s="2">
        <v>0</v>
      </c>
      <c r="CK7" s="11">
        <v>13</v>
      </c>
      <c r="CL7" s="2">
        <v>3</v>
      </c>
      <c r="CM7" s="2">
        <v>3</v>
      </c>
      <c r="CN7" s="2">
        <v>3</v>
      </c>
      <c r="CO7" s="2">
        <v>3</v>
      </c>
      <c r="CP7" s="2">
        <v>2</v>
      </c>
      <c r="CQ7" s="2">
        <v>6</v>
      </c>
      <c r="CR7" s="82">
        <v>0</v>
      </c>
      <c r="CS7" s="11">
        <f t="shared" si="11"/>
        <v>20</v>
      </c>
      <c r="CT7" s="2">
        <v>3</v>
      </c>
      <c r="CU7" s="2">
        <v>3</v>
      </c>
      <c r="CV7" s="2">
        <v>2</v>
      </c>
      <c r="CW7" s="2">
        <v>1</v>
      </c>
      <c r="CX7" s="2">
        <v>2</v>
      </c>
      <c r="CY7" s="55">
        <v>0</v>
      </c>
      <c r="CZ7" s="2">
        <v>0</v>
      </c>
      <c r="DA7" s="11">
        <f t="shared" si="12"/>
        <v>11</v>
      </c>
      <c r="DB7" s="2">
        <v>3</v>
      </c>
      <c r="DC7" s="2">
        <v>3</v>
      </c>
      <c r="DD7" s="2">
        <v>4</v>
      </c>
      <c r="DE7" s="2">
        <v>2</v>
      </c>
      <c r="DF7" s="2">
        <v>3</v>
      </c>
      <c r="DG7" s="2">
        <v>5</v>
      </c>
      <c r="DH7" s="2">
        <v>0</v>
      </c>
      <c r="DI7" s="11">
        <f t="shared" si="13"/>
        <v>20</v>
      </c>
      <c r="DJ7" s="2">
        <v>3</v>
      </c>
      <c r="DK7" s="2">
        <v>3</v>
      </c>
      <c r="DL7" s="2">
        <v>0</v>
      </c>
      <c r="DM7" s="2">
        <v>3</v>
      </c>
      <c r="DN7" s="2">
        <v>2</v>
      </c>
      <c r="DO7" s="2">
        <v>7</v>
      </c>
      <c r="DP7" s="2">
        <v>0</v>
      </c>
      <c r="DQ7" s="11">
        <f t="shared" si="14"/>
        <v>18</v>
      </c>
    </row>
    <row r="8" spans="1:121" x14ac:dyDescent="0.25">
      <c r="A8" s="29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f t="shared" si="1"/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1">
        <f t="shared" si="2"/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11">
        <f t="shared" si="3"/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11">
        <f t="shared" si="4"/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0</v>
      </c>
      <c r="AO8" s="11">
        <f t="shared" si="5"/>
        <v>1</v>
      </c>
      <c r="AP8" s="2">
        <v>0</v>
      </c>
      <c r="AQ8" s="2">
        <v>11</v>
      </c>
      <c r="AR8" s="2">
        <v>6</v>
      </c>
      <c r="AS8" s="2">
        <v>0</v>
      </c>
      <c r="AT8" s="2">
        <v>0</v>
      </c>
      <c r="AU8" s="2">
        <v>0</v>
      </c>
      <c r="AV8" s="2">
        <v>0</v>
      </c>
      <c r="AW8" s="11">
        <f t="shared" si="6"/>
        <v>17</v>
      </c>
      <c r="AX8" s="2">
        <v>0</v>
      </c>
      <c r="AY8" s="2">
        <v>12</v>
      </c>
      <c r="AZ8" s="2">
        <v>6</v>
      </c>
      <c r="BA8" s="2">
        <v>0</v>
      </c>
      <c r="BB8" s="2">
        <v>0</v>
      </c>
      <c r="BC8" s="2">
        <v>0</v>
      </c>
      <c r="BD8" s="2">
        <v>0</v>
      </c>
      <c r="BE8" s="11">
        <f t="shared" si="7"/>
        <v>18</v>
      </c>
      <c r="BF8" s="2">
        <v>0</v>
      </c>
      <c r="BG8" s="2">
        <v>15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11">
        <f t="shared" si="8"/>
        <v>15</v>
      </c>
      <c r="BN8" s="2">
        <v>0</v>
      </c>
      <c r="BO8" s="2">
        <v>15</v>
      </c>
      <c r="BP8" s="2">
        <v>6</v>
      </c>
      <c r="BQ8" s="2">
        <v>0</v>
      </c>
      <c r="BR8" s="2">
        <v>0</v>
      </c>
      <c r="BS8" s="2">
        <v>0</v>
      </c>
      <c r="BT8" s="2">
        <v>0</v>
      </c>
      <c r="BU8" s="11">
        <f t="shared" si="9"/>
        <v>21</v>
      </c>
      <c r="BV8" s="2">
        <v>0</v>
      </c>
      <c r="BW8" s="2">
        <v>13</v>
      </c>
      <c r="BX8" s="2">
        <v>2</v>
      </c>
      <c r="BY8" s="2">
        <v>0</v>
      </c>
      <c r="BZ8" s="2">
        <v>0</v>
      </c>
      <c r="CA8" s="2">
        <v>0</v>
      </c>
      <c r="CB8" s="2">
        <v>0</v>
      </c>
      <c r="CC8" s="11">
        <f t="shared" si="10"/>
        <v>15</v>
      </c>
      <c r="CD8" s="2">
        <v>0</v>
      </c>
      <c r="CE8" s="2">
        <v>13</v>
      </c>
      <c r="CF8" s="2">
        <v>3</v>
      </c>
      <c r="CG8" s="2">
        <v>0</v>
      </c>
      <c r="CH8" s="2">
        <v>0</v>
      </c>
      <c r="CI8" s="55">
        <v>0</v>
      </c>
      <c r="CJ8" s="2">
        <v>0</v>
      </c>
      <c r="CK8" s="11">
        <v>16</v>
      </c>
      <c r="CL8" s="2">
        <v>0</v>
      </c>
      <c r="CM8" s="2">
        <v>15</v>
      </c>
      <c r="CN8" s="2">
        <v>4</v>
      </c>
      <c r="CO8" s="2">
        <v>0</v>
      </c>
      <c r="CP8" s="2">
        <v>0</v>
      </c>
      <c r="CQ8" s="2">
        <v>0</v>
      </c>
      <c r="CR8" s="82">
        <v>0</v>
      </c>
      <c r="CS8" s="11">
        <f t="shared" si="11"/>
        <v>19</v>
      </c>
      <c r="CT8" s="2">
        <v>0</v>
      </c>
      <c r="CU8" s="2">
        <v>12</v>
      </c>
      <c r="CV8" s="2">
        <v>6</v>
      </c>
      <c r="CW8" s="2">
        <v>0</v>
      </c>
      <c r="CX8" s="2">
        <v>0</v>
      </c>
      <c r="CY8" s="55">
        <v>0</v>
      </c>
      <c r="CZ8" s="2">
        <v>0</v>
      </c>
      <c r="DA8" s="11">
        <f t="shared" si="12"/>
        <v>18</v>
      </c>
      <c r="DB8" s="2">
        <v>0</v>
      </c>
      <c r="DC8" s="2">
        <v>12</v>
      </c>
      <c r="DD8" s="2">
        <v>5</v>
      </c>
      <c r="DE8" s="2">
        <v>0</v>
      </c>
      <c r="DF8" s="2">
        <v>0</v>
      </c>
      <c r="DG8" s="2">
        <v>0</v>
      </c>
      <c r="DH8" s="2">
        <v>0</v>
      </c>
      <c r="DI8" s="11">
        <f t="shared" si="13"/>
        <v>17</v>
      </c>
      <c r="DJ8" s="2">
        <v>0</v>
      </c>
      <c r="DK8" s="2">
        <v>8</v>
      </c>
      <c r="DL8" s="2">
        <v>7</v>
      </c>
      <c r="DM8" s="2">
        <v>0</v>
      </c>
      <c r="DN8" s="2">
        <v>0</v>
      </c>
      <c r="DO8" s="2">
        <v>0</v>
      </c>
      <c r="DP8" s="2">
        <v>0</v>
      </c>
      <c r="DQ8" s="11">
        <f t="shared" si="14"/>
        <v>15</v>
      </c>
    </row>
    <row r="9" spans="1:121" x14ac:dyDescent="0.25">
      <c r="A9" s="29" t="s">
        <v>24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1">
        <f t="shared" si="1"/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1">
        <f t="shared" si="2"/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11">
        <f t="shared" si="3"/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11">
        <f t="shared" si="4"/>
        <v>0</v>
      </c>
      <c r="AH9" s="2">
        <v>0</v>
      </c>
      <c r="AI9" s="2">
        <v>0</v>
      </c>
      <c r="AJ9" s="2">
        <v>0</v>
      </c>
      <c r="AK9" s="2">
        <v>12</v>
      </c>
      <c r="AL9" s="2">
        <v>0</v>
      </c>
      <c r="AM9" s="2">
        <v>0</v>
      </c>
      <c r="AN9" s="2">
        <v>0</v>
      </c>
      <c r="AO9" s="11">
        <f t="shared" si="5"/>
        <v>12</v>
      </c>
      <c r="AP9" s="2">
        <v>0</v>
      </c>
      <c r="AQ9" s="2">
        <v>15</v>
      </c>
      <c r="AR9" s="2">
        <v>0</v>
      </c>
      <c r="AS9" s="2">
        <v>18</v>
      </c>
      <c r="AT9" s="2">
        <v>0</v>
      </c>
      <c r="AU9" s="2">
        <v>0</v>
      </c>
      <c r="AV9" s="2">
        <v>0</v>
      </c>
      <c r="AW9" s="11">
        <f t="shared" si="6"/>
        <v>33</v>
      </c>
      <c r="AX9" s="2">
        <v>0</v>
      </c>
      <c r="AY9" s="2">
        <v>19</v>
      </c>
      <c r="AZ9" s="2">
        <v>0</v>
      </c>
      <c r="BA9" s="2">
        <v>19</v>
      </c>
      <c r="BB9" s="2">
        <v>0</v>
      </c>
      <c r="BC9" s="2">
        <v>0</v>
      </c>
      <c r="BD9" s="2">
        <v>0</v>
      </c>
      <c r="BE9" s="11">
        <f t="shared" si="7"/>
        <v>38</v>
      </c>
      <c r="BF9" s="2">
        <v>0</v>
      </c>
      <c r="BG9" s="2">
        <v>17</v>
      </c>
      <c r="BH9" s="2">
        <v>0</v>
      </c>
      <c r="BI9" s="2">
        <v>21</v>
      </c>
      <c r="BJ9" s="2">
        <v>0</v>
      </c>
      <c r="BK9" s="2">
        <v>8</v>
      </c>
      <c r="BL9" s="2">
        <v>0</v>
      </c>
      <c r="BM9" s="11">
        <f t="shared" si="8"/>
        <v>46</v>
      </c>
      <c r="BN9" s="2">
        <v>0</v>
      </c>
      <c r="BO9" s="2">
        <v>18</v>
      </c>
      <c r="BP9" s="2">
        <v>0</v>
      </c>
      <c r="BQ9" s="2">
        <v>22</v>
      </c>
      <c r="BR9" s="2">
        <v>0</v>
      </c>
      <c r="BS9" s="2">
        <v>7</v>
      </c>
      <c r="BT9" s="2">
        <v>0</v>
      </c>
      <c r="BU9" s="11">
        <f t="shared" si="9"/>
        <v>47</v>
      </c>
      <c r="BV9" s="2">
        <v>0</v>
      </c>
      <c r="BW9" s="2">
        <v>16</v>
      </c>
      <c r="BX9" s="2">
        <v>0</v>
      </c>
      <c r="BY9" s="2">
        <v>22</v>
      </c>
      <c r="BZ9" s="2">
        <v>0</v>
      </c>
      <c r="CA9" s="2">
        <v>0</v>
      </c>
      <c r="CB9" s="2">
        <v>0</v>
      </c>
      <c r="CC9" s="11">
        <f t="shared" si="10"/>
        <v>38</v>
      </c>
      <c r="CD9" s="2">
        <v>0</v>
      </c>
      <c r="CE9" s="2">
        <v>17</v>
      </c>
      <c r="CF9" s="2">
        <v>0</v>
      </c>
      <c r="CG9" s="2">
        <v>21</v>
      </c>
      <c r="CH9" s="2">
        <v>0</v>
      </c>
      <c r="CI9" s="55">
        <v>0</v>
      </c>
      <c r="CJ9" s="2">
        <v>0</v>
      </c>
      <c r="CK9" s="11">
        <v>38</v>
      </c>
      <c r="CL9" s="2">
        <v>0</v>
      </c>
      <c r="CM9" s="2">
        <v>21</v>
      </c>
      <c r="CN9" s="2">
        <v>0</v>
      </c>
      <c r="CO9" s="2">
        <v>17</v>
      </c>
      <c r="CP9" s="2">
        <v>0</v>
      </c>
      <c r="CQ9" s="2">
        <v>0</v>
      </c>
      <c r="CR9" s="82">
        <v>0</v>
      </c>
      <c r="CS9" s="11">
        <f t="shared" si="11"/>
        <v>38</v>
      </c>
      <c r="CT9" s="2">
        <v>0</v>
      </c>
      <c r="CU9" s="2">
        <v>14</v>
      </c>
      <c r="CV9" s="2">
        <v>0</v>
      </c>
      <c r="CW9" s="2">
        <v>0</v>
      </c>
      <c r="CX9" s="2">
        <v>0</v>
      </c>
      <c r="CY9" s="55">
        <v>0</v>
      </c>
      <c r="CZ9" s="2">
        <v>0</v>
      </c>
      <c r="DA9" s="11">
        <f t="shared" si="12"/>
        <v>14</v>
      </c>
      <c r="DB9" s="2">
        <v>0</v>
      </c>
      <c r="DC9" s="2">
        <v>12</v>
      </c>
      <c r="DD9" s="2">
        <v>0</v>
      </c>
      <c r="DE9" s="55">
        <v>0</v>
      </c>
      <c r="DF9" s="2">
        <v>0</v>
      </c>
      <c r="DG9" s="2">
        <v>0</v>
      </c>
      <c r="DH9" s="2">
        <v>0</v>
      </c>
      <c r="DI9" s="11">
        <f t="shared" si="13"/>
        <v>12</v>
      </c>
      <c r="DJ9" s="2">
        <v>4</v>
      </c>
      <c r="DK9" s="2">
        <v>12</v>
      </c>
      <c r="DL9" s="2">
        <v>0</v>
      </c>
      <c r="DM9" s="2">
        <v>18</v>
      </c>
      <c r="DN9" s="2">
        <v>0</v>
      </c>
      <c r="DO9" s="2">
        <v>0</v>
      </c>
      <c r="DP9" s="2">
        <v>0</v>
      </c>
      <c r="DQ9" s="11">
        <f t="shared" si="14"/>
        <v>34</v>
      </c>
    </row>
    <row r="10" spans="1:121" x14ac:dyDescent="0.25">
      <c r="A10" s="29" t="s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1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2"/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11">
        <f t="shared" si="3"/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11">
        <f t="shared" si="4"/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11">
        <f t="shared" si="5"/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11">
        <f t="shared" si="6"/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11">
        <f t="shared" si="7"/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11">
        <f t="shared" si="8"/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11">
        <f t="shared" si="9"/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11">
        <f t="shared" si="10"/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55">
        <v>0</v>
      </c>
      <c r="CJ10" s="2">
        <v>0</v>
      </c>
      <c r="CK10" s="11">
        <f t="shared" si="0"/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82">
        <v>0</v>
      </c>
      <c r="CS10" s="11">
        <f t="shared" si="11"/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55">
        <v>0</v>
      </c>
      <c r="CZ10" s="2">
        <v>0</v>
      </c>
      <c r="DA10" s="11">
        <f t="shared" si="12"/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11">
        <f t="shared" si="13"/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11">
        <f t="shared" si="14"/>
        <v>0</v>
      </c>
    </row>
    <row r="11" spans="1:121" x14ac:dyDescent="0.25">
      <c r="A11" s="29" t="s">
        <v>13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1"/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2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3"/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4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5"/>
        <v>0</v>
      </c>
      <c r="AP11" s="2">
        <v>8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6"/>
        <v>8</v>
      </c>
      <c r="AX11" s="2">
        <v>9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7"/>
        <v>9</v>
      </c>
      <c r="BF11" s="2">
        <v>11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8"/>
        <v>11</v>
      </c>
      <c r="BN11" s="2">
        <v>11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9"/>
        <v>11</v>
      </c>
      <c r="BV11" s="2">
        <v>7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10"/>
        <v>7</v>
      </c>
      <c r="CD11" s="2">
        <v>9</v>
      </c>
      <c r="CE11" s="2">
        <v>0</v>
      </c>
      <c r="CF11" s="2">
        <v>0</v>
      </c>
      <c r="CG11" s="2">
        <v>0</v>
      </c>
      <c r="CH11" s="2">
        <v>0</v>
      </c>
      <c r="CI11" s="55">
        <v>0</v>
      </c>
      <c r="CJ11" s="2">
        <v>0</v>
      </c>
      <c r="CK11" s="11">
        <v>9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82">
        <v>0</v>
      </c>
      <c r="CS11" s="11">
        <f t="shared" si="11"/>
        <v>0</v>
      </c>
      <c r="CT11" s="2">
        <v>7</v>
      </c>
      <c r="CU11" s="2">
        <v>0</v>
      </c>
      <c r="CV11" s="2">
        <v>0</v>
      </c>
      <c r="CW11" s="2">
        <v>0</v>
      </c>
      <c r="CX11" s="2">
        <v>0</v>
      </c>
      <c r="CY11" s="55">
        <v>0</v>
      </c>
      <c r="CZ11" s="2">
        <v>0</v>
      </c>
      <c r="DA11" s="11">
        <f t="shared" si="12"/>
        <v>7</v>
      </c>
      <c r="DB11" s="2">
        <v>7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11">
        <f t="shared" si="13"/>
        <v>7</v>
      </c>
      <c r="DJ11" s="2">
        <v>6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11">
        <f t="shared" si="14"/>
        <v>6</v>
      </c>
    </row>
    <row r="12" spans="1:121" x14ac:dyDescent="0.25">
      <c r="A12" s="29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f t="shared" si="1"/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2"/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11">
        <f t="shared" si="3"/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4"/>
        <v>0</v>
      </c>
      <c r="AH12" s="2">
        <v>0</v>
      </c>
      <c r="AI12" s="2">
        <v>0</v>
      </c>
      <c r="AJ12" s="2">
        <v>18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5"/>
        <v>18</v>
      </c>
      <c r="AP12" s="2">
        <v>0</v>
      </c>
      <c r="AQ12" s="2">
        <v>0</v>
      </c>
      <c r="AR12" s="2">
        <v>19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6"/>
        <v>19</v>
      </c>
      <c r="AX12" s="2">
        <v>0</v>
      </c>
      <c r="AY12" s="2">
        <v>0</v>
      </c>
      <c r="AZ12" s="2">
        <v>21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7"/>
        <v>21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8"/>
        <v>0</v>
      </c>
      <c r="BN12" s="2">
        <v>0</v>
      </c>
      <c r="BO12" s="2">
        <v>0</v>
      </c>
      <c r="BP12" s="2">
        <v>18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9"/>
        <v>18</v>
      </c>
      <c r="BV12" s="2">
        <v>0</v>
      </c>
      <c r="BW12" s="2">
        <v>0</v>
      </c>
      <c r="BX12" s="2">
        <v>9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10"/>
        <v>9</v>
      </c>
      <c r="CD12" s="2">
        <v>0</v>
      </c>
      <c r="CE12" s="2">
        <v>0</v>
      </c>
      <c r="CF12" s="2">
        <v>19</v>
      </c>
      <c r="CG12" s="2">
        <v>0</v>
      </c>
      <c r="CH12" s="2">
        <v>0</v>
      </c>
      <c r="CI12" s="55">
        <v>0</v>
      </c>
      <c r="CJ12" s="2">
        <v>0</v>
      </c>
      <c r="CK12" s="11">
        <f t="shared" si="0"/>
        <v>19</v>
      </c>
      <c r="CL12" s="2">
        <v>0</v>
      </c>
      <c r="CM12" s="2">
        <v>0</v>
      </c>
      <c r="CN12" s="2">
        <v>20</v>
      </c>
      <c r="CO12" s="2">
        <v>0</v>
      </c>
      <c r="CP12" s="2">
        <v>0</v>
      </c>
      <c r="CQ12" s="2">
        <v>0</v>
      </c>
      <c r="CR12" s="82">
        <v>0</v>
      </c>
      <c r="CS12" s="11">
        <f t="shared" si="11"/>
        <v>20</v>
      </c>
      <c r="CT12" s="2">
        <v>0</v>
      </c>
      <c r="CU12" s="2">
        <v>0</v>
      </c>
      <c r="CV12" s="2">
        <v>17</v>
      </c>
      <c r="CW12" s="2">
        <v>0</v>
      </c>
      <c r="CX12" s="2">
        <v>0</v>
      </c>
      <c r="CY12" s="55">
        <v>0</v>
      </c>
      <c r="CZ12" s="2">
        <v>0</v>
      </c>
      <c r="DA12" s="11">
        <f t="shared" si="12"/>
        <v>17</v>
      </c>
      <c r="DB12" s="2">
        <v>0</v>
      </c>
      <c r="DC12" s="2">
        <v>0</v>
      </c>
      <c r="DD12" s="2">
        <v>19</v>
      </c>
      <c r="DE12" s="2">
        <v>0</v>
      </c>
      <c r="DF12" s="2">
        <v>0</v>
      </c>
      <c r="DG12" s="2">
        <v>0</v>
      </c>
      <c r="DH12" s="2">
        <v>0</v>
      </c>
      <c r="DI12" s="11">
        <f t="shared" si="13"/>
        <v>19</v>
      </c>
      <c r="DJ12" s="2">
        <v>0</v>
      </c>
      <c r="DK12" s="2">
        <v>0</v>
      </c>
      <c r="DL12" s="2">
        <v>16</v>
      </c>
      <c r="DM12" s="2">
        <v>0</v>
      </c>
      <c r="DN12" s="2">
        <v>0</v>
      </c>
      <c r="DO12" s="2">
        <v>0</v>
      </c>
      <c r="DP12" s="2">
        <v>0</v>
      </c>
      <c r="DQ12" s="11">
        <f t="shared" si="14"/>
        <v>16</v>
      </c>
    </row>
    <row r="13" spans="1:121" x14ac:dyDescent="0.25">
      <c r="A13" s="29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1">
        <f t="shared" si="1"/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1">
        <f t="shared" si="2"/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3"/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1">
        <f t="shared" si="4"/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5"/>
        <v>0</v>
      </c>
      <c r="AP13" s="2">
        <v>0</v>
      </c>
      <c r="AQ13" s="2">
        <v>3</v>
      </c>
      <c r="AR13" s="2">
        <v>0</v>
      </c>
      <c r="AS13" s="2">
        <v>0</v>
      </c>
      <c r="AU13" s="2">
        <v>0</v>
      </c>
      <c r="AV13" s="2">
        <v>0</v>
      </c>
      <c r="AW13" s="11">
        <f t="shared" si="6"/>
        <v>3</v>
      </c>
      <c r="AX13" s="2">
        <v>0</v>
      </c>
      <c r="AY13" s="2">
        <v>3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11">
        <f t="shared" si="7"/>
        <v>3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11">
        <f t="shared" si="8"/>
        <v>0</v>
      </c>
      <c r="BN13" s="2">
        <v>0</v>
      </c>
      <c r="BO13" s="2">
        <v>0</v>
      </c>
      <c r="BP13" s="2">
        <v>0</v>
      </c>
      <c r="BQ13" s="2">
        <v>3</v>
      </c>
      <c r="BR13" s="2">
        <v>0</v>
      </c>
      <c r="BS13" s="2">
        <v>0</v>
      </c>
      <c r="BT13" s="2">
        <v>0</v>
      </c>
      <c r="BU13" s="11">
        <f t="shared" si="9"/>
        <v>3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10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55">
        <v>0</v>
      </c>
      <c r="CJ13" s="2">
        <v>0</v>
      </c>
      <c r="CK13" s="11">
        <f t="shared" si="0"/>
        <v>0</v>
      </c>
      <c r="CL13" s="2">
        <v>0</v>
      </c>
      <c r="CM13" s="2">
        <v>0</v>
      </c>
      <c r="CN13" s="2">
        <v>0</v>
      </c>
      <c r="CO13" s="2">
        <v>3</v>
      </c>
      <c r="CP13" s="2">
        <v>0</v>
      </c>
      <c r="CQ13" s="2">
        <v>0</v>
      </c>
      <c r="CR13" s="82">
        <v>0</v>
      </c>
      <c r="CS13" s="11">
        <f t="shared" si="11"/>
        <v>3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55">
        <v>0</v>
      </c>
      <c r="CZ13" s="2">
        <v>0</v>
      </c>
      <c r="DA13" s="11">
        <f t="shared" si="12"/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11">
        <f t="shared" si="13"/>
        <v>0</v>
      </c>
      <c r="DJ13" s="2">
        <v>0</v>
      </c>
      <c r="DK13" s="2">
        <v>1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11">
        <f t="shared" si="14"/>
        <v>1</v>
      </c>
    </row>
    <row r="14" spans="1:121" x14ac:dyDescent="0.25">
      <c r="A14" s="29" t="s">
        <v>16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f t="shared" si="1"/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11">
        <f t="shared" si="2"/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3"/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1">
        <f t="shared" si="4"/>
        <v>0</v>
      </c>
      <c r="AH14" s="2">
        <v>0</v>
      </c>
      <c r="AI14" s="2">
        <v>0</v>
      </c>
      <c r="AJ14" s="2">
        <v>1</v>
      </c>
      <c r="AK14" s="2">
        <v>1</v>
      </c>
      <c r="AL14" s="2">
        <v>2</v>
      </c>
      <c r="AM14" s="2">
        <v>0</v>
      </c>
      <c r="AN14" s="2">
        <v>0</v>
      </c>
      <c r="AO14" s="11">
        <f t="shared" si="5"/>
        <v>4</v>
      </c>
      <c r="AP14" s="2">
        <v>0</v>
      </c>
      <c r="AQ14" s="2">
        <v>0</v>
      </c>
      <c r="AR14" s="2">
        <v>5</v>
      </c>
      <c r="AS14" s="2">
        <v>1</v>
      </c>
      <c r="AT14" s="2">
        <v>2</v>
      </c>
      <c r="AU14" s="2">
        <v>1</v>
      </c>
      <c r="AV14" s="2">
        <v>0</v>
      </c>
      <c r="AW14" s="11">
        <f t="shared" si="6"/>
        <v>9</v>
      </c>
      <c r="AX14" s="2">
        <v>3</v>
      </c>
      <c r="AY14" s="2">
        <v>0</v>
      </c>
      <c r="AZ14" s="2">
        <v>4</v>
      </c>
      <c r="BA14" s="2">
        <v>1</v>
      </c>
      <c r="BB14" s="2">
        <v>3</v>
      </c>
      <c r="BC14" s="2">
        <v>0</v>
      </c>
      <c r="BD14" s="2">
        <v>0</v>
      </c>
      <c r="BE14" s="11">
        <f t="shared" si="7"/>
        <v>11</v>
      </c>
      <c r="BF14" s="2">
        <v>3</v>
      </c>
      <c r="BG14" s="2">
        <v>1</v>
      </c>
      <c r="BH14" s="2">
        <v>0</v>
      </c>
      <c r="BI14" s="2">
        <v>2</v>
      </c>
      <c r="BJ14" s="2">
        <v>2</v>
      </c>
      <c r="BL14" s="2">
        <v>0</v>
      </c>
      <c r="BM14" s="11">
        <f t="shared" si="8"/>
        <v>8</v>
      </c>
      <c r="BN14" s="2">
        <v>3</v>
      </c>
      <c r="BO14" s="2">
        <v>0</v>
      </c>
      <c r="BP14" s="2">
        <v>4</v>
      </c>
      <c r="BQ14" s="2">
        <v>6</v>
      </c>
      <c r="BR14" s="2">
        <v>2</v>
      </c>
      <c r="BS14" s="2">
        <v>1</v>
      </c>
      <c r="BT14" s="2">
        <v>0</v>
      </c>
      <c r="BU14" s="11">
        <f t="shared" si="9"/>
        <v>16</v>
      </c>
      <c r="BV14" s="2">
        <v>3</v>
      </c>
      <c r="BW14" s="2">
        <v>0</v>
      </c>
      <c r="BX14" s="2">
        <v>2</v>
      </c>
      <c r="BY14" s="2">
        <v>5</v>
      </c>
      <c r="BZ14" s="2">
        <v>2</v>
      </c>
      <c r="CA14" s="2">
        <v>1</v>
      </c>
      <c r="CB14" s="2">
        <v>0</v>
      </c>
      <c r="CC14" s="11">
        <f t="shared" si="10"/>
        <v>13</v>
      </c>
      <c r="CD14" s="2">
        <v>2</v>
      </c>
      <c r="CE14" s="2">
        <v>0</v>
      </c>
      <c r="CF14" s="2">
        <v>1</v>
      </c>
      <c r="CG14" s="2">
        <v>1</v>
      </c>
      <c r="CH14" s="2">
        <v>0</v>
      </c>
      <c r="CI14" s="55">
        <v>0</v>
      </c>
      <c r="CJ14" s="2">
        <v>0</v>
      </c>
      <c r="CK14" s="11">
        <v>4</v>
      </c>
      <c r="CL14" s="2">
        <v>2</v>
      </c>
      <c r="CM14" s="2">
        <v>1</v>
      </c>
      <c r="CN14" s="2">
        <v>4</v>
      </c>
      <c r="CO14" s="2">
        <v>1</v>
      </c>
      <c r="CP14" s="2">
        <v>0</v>
      </c>
      <c r="CQ14" s="2">
        <v>2</v>
      </c>
      <c r="CR14" s="82">
        <v>0</v>
      </c>
      <c r="CS14" s="11">
        <f t="shared" si="11"/>
        <v>10</v>
      </c>
      <c r="CT14" s="2">
        <v>2</v>
      </c>
      <c r="CU14" s="2">
        <v>0</v>
      </c>
      <c r="CV14" s="2">
        <v>2</v>
      </c>
      <c r="CW14" s="2">
        <v>1</v>
      </c>
      <c r="CX14" s="2">
        <v>0</v>
      </c>
      <c r="CY14" s="55">
        <v>0</v>
      </c>
      <c r="CZ14" s="2">
        <v>0</v>
      </c>
      <c r="DA14" s="11">
        <f t="shared" si="12"/>
        <v>5</v>
      </c>
      <c r="DB14" s="2">
        <v>1</v>
      </c>
      <c r="DC14" s="2">
        <v>1</v>
      </c>
      <c r="DD14" s="2">
        <v>4</v>
      </c>
      <c r="DE14" s="2">
        <v>4</v>
      </c>
      <c r="DF14" s="2">
        <v>2</v>
      </c>
      <c r="DG14" s="2">
        <v>2</v>
      </c>
      <c r="DH14" s="2">
        <v>0</v>
      </c>
      <c r="DI14" s="11">
        <f t="shared" si="13"/>
        <v>14</v>
      </c>
      <c r="DJ14" s="2">
        <v>3</v>
      </c>
      <c r="DK14" s="2">
        <v>0</v>
      </c>
      <c r="DL14" s="2">
        <v>5</v>
      </c>
      <c r="DM14" s="2">
        <v>4</v>
      </c>
      <c r="DN14" s="2">
        <v>2</v>
      </c>
      <c r="DO14" s="2">
        <v>1</v>
      </c>
      <c r="DP14" s="2">
        <v>0</v>
      </c>
      <c r="DQ14" s="11">
        <f t="shared" si="14"/>
        <v>15</v>
      </c>
    </row>
    <row r="15" spans="1:121" x14ac:dyDescent="0.25">
      <c r="A15" s="29" t="s">
        <v>43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5">
        <f t="shared" si="1"/>
        <v>0</v>
      </c>
      <c r="J15" s="2">
        <v>8</v>
      </c>
      <c r="K15" s="2">
        <v>24</v>
      </c>
      <c r="L15" s="2">
        <v>11</v>
      </c>
      <c r="M15" s="2">
        <v>16</v>
      </c>
      <c r="N15" s="2">
        <v>8</v>
      </c>
      <c r="O15" s="2">
        <v>0</v>
      </c>
      <c r="P15" s="2">
        <v>0</v>
      </c>
      <c r="Q15" s="25">
        <f t="shared" si="2"/>
        <v>67</v>
      </c>
      <c r="R15" s="2">
        <v>10</v>
      </c>
      <c r="S15" s="2">
        <v>16</v>
      </c>
      <c r="T15" s="2">
        <v>8</v>
      </c>
      <c r="U15" s="2">
        <v>4</v>
      </c>
      <c r="V15" s="2">
        <v>0</v>
      </c>
      <c r="W15" s="2">
        <v>0</v>
      </c>
      <c r="X15" s="2">
        <v>0</v>
      </c>
      <c r="Y15" s="25">
        <f t="shared" si="3"/>
        <v>38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5">
        <f t="shared" si="4"/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5">
        <f t="shared" si="5"/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5">
        <f t="shared" si="6"/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5">
        <f t="shared" si="7"/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5">
        <f t="shared" si="8"/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5">
        <f t="shared" si="9"/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10"/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11">
        <f t="shared" si="0"/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11">
        <f t="shared" si="11"/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55">
        <v>0</v>
      </c>
      <c r="CZ15" s="2">
        <v>0</v>
      </c>
      <c r="DA15" s="11">
        <f t="shared" si="12"/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11">
        <f t="shared" si="13"/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11">
        <f t="shared" si="14"/>
        <v>0</v>
      </c>
    </row>
    <row r="16" spans="1:121" x14ac:dyDescent="0.25">
      <c r="A16" s="29" t="s">
        <v>89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5">
        <f t="shared" ref="I16" si="15">SUM(B16:H16)</f>
        <v>0</v>
      </c>
      <c r="J16" s="2">
        <v>8</v>
      </c>
      <c r="K16" s="2">
        <v>24</v>
      </c>
      <c r="L16" s="2">
        <v>11</v>
      </c>
      <c r="M16" s="2">
        <v>16</v>
      </c>
      <c r="N16" s="2">
        <v>8</v>
      </c>
      <c r="O16" s="2">
        <v>0</v>
      </c>
      <c r="P16" s="2">
        <v>0</v>
      </c>
      <c r="Q16" s="25">
        <f t="shared" ref="Q16" si="16">SUM(J16:P16)</f>
        <v>67</v>
      </c>
      <c r="R16" s="2">
        <v>10</v>
      </c>
      <c r="S16" s="2">
        <v>16</v>
      </c>
      <c r="T16" s="2">
        <v>8</v>
      </c>
      <c r="U16" s="2">
        <v>4</v>
      </c>
      <c r="V16" s="2">
        <v>0</v>
      </c>
      <c r="W16" s="2">
        <v>0</v>
      </c>
      <c r="X16" s="2">
        <v>0</v>
      </c>
      <c r="Y16" s="25">
        <f t="shared" ref="Y16" si="17">SUM(R16:X16)</f>
        <v>38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5">
        <f t="shared" ref="AG16" si="18">SUM(Z16:AF16)</f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5">
        <f t="shared" ref="AO16" si="19">SUM(AH16:AN16)</f>
        <v>0</v>
      </c>
      <c r="AP16" s="2">
        <v>4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5">
        <f t="shared" ref="AW16" si="20">SUM(AP16:AV16)</f>
        <v>4</v>
      </c>
      <c r="AX16" s="2">
        <v>4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5">
        <f t="shared" ref="BE16" si="21">SUM(AX16:BD16)</f>
        <v>4</v>
      </c>
      <c r="BF16" s="2">
        <v>4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5">
        <f t="shared" ref="BM16" si="22">SUM(BF16:BL16)</f>
        <v>4</v>
      </c>
      <c r="BN16" s="2">
        <v>4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5">
        <f t="shared" ref="BU16" si="23">SUM(BN16:BT16)</f>
        <v>4</v>
      </c>
      <c r="BV16" s="2">
        <v>4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11">
        <f t="shared" si="10"/>
        <v>4</v>
      </c>
      <c r="CD16" s="2">
        <v>4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11">
        <f>SUM(CD16:CJ16)</f>
        <v>4</v>
      </c>
      <c r="CL16" s="2">
        <v>4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1"/>
        <v>4</v>
      </c>
      <c r="CT16" s="2">
        <v>4</v>
      </c>
      <c r="CU16" s="2">
        <v>0</v>
      </c>
      <c r="CV16" s="2">
        <v>0</v>
      </c>
      <c r="CW16" s="2">
        <v>0</v>
      </c>
      <c r="CX16" s="2">
        <v>0</v>
      </c>
      <c r="CY16" s="55">
        <v>0</v>
      </c>
      <c r="CZ16" s="2">
        <v>0</v>
      </c>
      <c r="DA16" s="11">
        <f t="shared" si="12"/>
        <v>4</v>
      </c>
      <c r="DB16" s="2">
        <v>4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11">
        <f t="shared" ref="DI16" si="24">SUM(DB16:DH16)</f>
        <v>4</v>
      </c>
      <c r="DJ16" s="2">
        <v>4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11">
        <f t="shared" ref="DQ16" si="25">SUM(DJ16:DP16)</f>
        <v>4</v>
      </c>
    </row>
    <row r="17" spans="1:121" x14ac:dyDescent="0.25">
      <c r="A17" s="32" t="s">
        <v>18</v>
      </c>
      <c r="B17" s="36">
        <f>SUM(B4:B15)</f>
        <v>0</v>
      </c>
      <c r="C17" s="36">
        <f t="shared" ref="C17:I17" si="26">SUM(C4:C15)</f>
        <v>0</v>
      </c>
      <c r="D17" s="36">
        <f t="shared" si="26"/>
        <v>0</v>
      </c>
      <c r="E17" s="36">
        <f t="shared" si="26"/>
        <v>0</v>
      </c>
      <c r="F17" s="36">
        <f t="shared" si="26"/>
        <v>0</v>
      </c>
      <c r="G17" s="36">
        <f t="shared" si="26"/>
        <v>0</v>
      </c>
      <c r="H17" s="36">
        <f t="shared" si="26"/>
        <v>0</v>
      </c>
      <c r="I17" s="36">
        <f t="shared" si="26"/>
        <v>0</v>
      </c>
      <c r="J17" s="36">
        <f>SUM(J4:J15)</f>
        <v>8</v>
      </c>
      <c r="K17" s="36">
        <f t="shared" ref="K17:Q17" si="27">SUM(K4:K15)</f>
        <v>24</v>
      </c>
      <c r="L17" s="36">
        <f t="shared" si="27"/>
        <v>11</v>
      </c>
      <c r="M17" s="36">
        <f t="shared" si="27"/>
        <v>16</v>
      </c>
      <c r="N17" s="36">
        <f t="shared" si="27"/>
        <v>8</v>
      </c>
      <c r="O17" s="36">
        <f t="shared" si="27"/>
        <v>0</v>
      </c>
      <c r="P17" s="36">
        <f t="shared" si="27"/>
        <v>0</v>
      </c>
      <c r="Q17" s="36">
        <f t="shared" si="27"/>
        <v>67</v>
      </c>
      <c r="R17" s="36">
        <f>SUM(R4:R15)</f>
        <v>10</v>
      </c>
      <c r="S17" s="36">
        <f t="shared" ref="S17:Y17" si="28">SUM(S4:S15)</f>
        <v>16</v>
      </c>
      <c r="T17" s="36">
        <f t="shared" si="28"/>
        <v>8</v>
      </c>
      <c r="U17" s="36">
        <f t="shared" si="28"/>
        <v>4</v>
      </c>
      <c r="V17" s="36">
        <f t="shared" si="28"/>
        <v>0</v>
      </c>
      <c r="W17" s="36">
        <f t="shared" si="28"/>
        <v>0</v>
      </c>
      <c r="X17" s="36">
        <f t="shared" si="28"/>
        <v>0</v>
      </c>
      <c r="Y17" s="36">
        <f t="shared" si="28"/>
        <v>38</v>
      </c>
      <c r="Z17" s="36">
        <f>SUM(Z4:Z15)</f>
        <v>0</v>
      </c>
      <c r="AA17" s="36">
        <f t="shared" ref="AA17:AG17" si="29">SUM(AA4:AA15)</f>
        <v>0</v>
      </c>
      <c r="AB17" s="36">
        <f t="shared" si="29"/>
        <v>0</v>
      </c>
      <c r="AC17" s="36">
        <f t="shared" si="29"/>
        <v>0</v>
      </c>
      <c r="AD17" s="36">
        <f t="shared" si="29"/>
        <v>0</v>
      </c>
      <c r="AE17" s="36">
        <f t="shared" si="29"/>
        <v>0</v>
      </c>
      <c r="AF17" s="36">
        <f t="shared" si="29"/>
        <v>0</v>
      </c>
      <c r="AG17" s="36">
        <f t="shared" si="29"/>
        <v>0</v>
      </c>
      <c r="AH17" s="36">
        <f>SUM(AH4:AH15)</f>
        <v>0</v>
      </c>
      <c r="AI17" s="36">
        <f t="shared" ref="AI17:AO17" si="30">SUM(AI4:AI15)</f>
        <v>0</v>
      </c>
      <c r="AJ17" s="36">
        <f t="shared" si="30"/>
        <v>34</v>
      </c>
      <c r="AK17" s="36">
        <f t="shared" si="30"/>
        <v>22</v>
      </c>
      <c r="AL17" s="36">
        <f t="shared" si="30"/>
        <v>9</v>
      </c>
      <c r="AM17" s="36">
        <f t="shared" si="30"/>
        <v>15</v>
      </c>
      <c r="AN17" s="36">
        <f t="shared" si="30"/>
        <v>0</v>
      </c>
      <c r="AO17" s="36">
        <f t="shared" si="30"/>
        <v>80</v>
      </c>
      <c r="AP17" s="36">
        <f>SUM(AP4:AP16)</f>
        <v>22</v>
      </c>
      <c r="AQ17" s="36">
        <f t="shared" ref="AQ17:AV17" si="31">SUM(AQ4:AQ15)</f>
        <v>37</v>
      </c>
      <c r="AR17" s="36">
        <f t="shared" si="31"/>
        <v>48</v>
      </c>
      <c r="AS17" s="36">
        <f t="shared" si="31"/>
        <v>36</v>
      </c>
      <c r="AT17" s="36">
        <f t="shared" si="31"/>
        <v>13</v>
      </c>
      <c r="AU17" s="36">
        <f t="shared" si="31"/>
        <v>24</v>
      </c>
      <c r="AV17" s="36">
        <f t="shared" si="31"/>
        <v>0</v>
      </c>
      <c r="AW17" s="36">
        <f>SUM(AW4:AW16)</f>
        <v>180</v>
      </c>
      <c r="AX17" s="36">
        <f>SUM(AX4:AX16)</f>
        <v>26</v>
      </c>
      <c r="AY17" s="36">
        <f t="shared" ref="AY17:BD17" si="32">SUM(AY4:AY15)</f>
        <v>43</v>
      </c>
      <c r="AZ17" s="36">
        <f t="shared" si="32"/>
        <v>50</v>
      </c>
      <c r="BA17" s="36">
        <f t="shared" si="32"/>
        <v>36</v>
      </c>
      <c r="BB17" s="36">
        <f t="shared" si="32"/>
        <v>13</v>
      </c>
      <c r="BC17" s="36">
        <f t="shared" si="32"/>
        <v>21</v>
      </c>
      <c r="BD17" s="36">
        <f t="shared" si="32"/>
        <v>0</v>
      </c>
      <c r="BE17" s="36">
        <f>SUM(BE4:BE16)</f>
        <v>189</v>
      </c>
      <c r="BF17" s="36">
        <f>SUM(BF4:BF16)</f>
        <v>27</v>
      </c>
      <c r="BG17" s="36">
        <f t="shared" ref="BG17:BL17" si="33">SUM(BG4:BG15)</f>
        <v>44</v>
      </c>
      <c r="BH17" s="36">
        <f t="shared" si="33"/>
        <v>12</v>
      </c>
      <c r="BI17" s="36">
        <f t="shared" si="33"/>
        <v>41</v>
      </c>
      <c r="BJ17" s="36">
        <f t="shared" si="33"/>
        <v>13</v>
      </c>
      <c r="BK17" s="36">
        <f t="shared" si="33"/>
        <v>15</v>
      </c>
      <c r="BL17" s="36">
        <f t="shared" si="33"/>
        <v>0</v>
      </c>
      <c r="BM17" s="36">
        <f>SUM(BM4:BM16)</f>
        <v>152</v>
      </c>
      <c r="BN17" s="36">
        <f>SUM(BN4:BN16)</f>
        <v>32</v>
      </c>
      <c r="BO17" s="36">
        <f t="shared" ref="BO17:BT17" si="34">SUM(BO4:BO15)</f>
        <v>46</v>
      </c>
      <c r="BP17" s="36">
        <f t="shared" si="34"/>
        <v>47</v>
      </c>
      <c r="BQ17" s="36">
        <f t="shared" si="34"/>
        <v>50</v>
      </c>
      <c r="BR17" s="36">
        <f t="shared" si="34"/>
        <v>13</v>
      </c>
      <c r="BS17" s="36">
        <f t="shared" si="34"/>
        <v>29</v>
      </c>
      <c r="BT17" s="36">
        <f t="shared" si="34"/>
        <v>0</v>
      </c>
      <c r="BU17" s="36">
        <f>SUM(BU4:BU16)</f>
        <v>217</v>
      </c>
      <c r="BV17" s="36">
        <f>SUM(BV4:BV16)</f>
        <v>28</v>
      </c>
      <c r="BW17" s="36">
        <f t="shared" ref="BW17:CB17" si="35">SUM(BW4:BW16)</f>
        <v>41</v>
      </c>
      <c r="BX17" s="36">
        <f t="shared" si="35"/>
        <v>17</v>
      </c>
      <c r="BY17" s="36">
        <f t="shared" si="35"/>
        <v>47</v>
      </c>
      <c r="BZ17" s="36">
        <f t="shared" si="35"/>
        <v>13</v>
      </c>
      <c r="CA17" s="36">
        <f t="shared" si="35"/>
        <v>18</v>
      </c>
      <c r="CB17" s="36">
        <f t="shared" si="35"/>
        <v>0</v>
      </c>
      <c r="CC17" s="36">
        <f>SUM(CC4:CC16)</f>
        <v>164</v>
      </c>
      <c r="CD17" s="36">
        <f>SUM(CD4:CD16)</f>
        <v>27</v>
      </c>
      <c r="CE17" s="36">
        <f t="shared" ref="CE17:CJ17" si="36">SUM(CE4:CE16)</f>
        <v>40</v>
      </c>
      <c r="CF17" s="36">
        <f t="shared" si="36"/>
        <v>34</v>
      </c>
      <c r="CG17" s="36">
        <f t="shared" si="36"/>
        <v>40</v>
      </c>
      <c r="CH17" s="36">
        <f t="shared" si="36"/>
        <v>11</v>
      </c>
      <c r="CI17" s="36">
        <f t="shared" si="36"/>
        <v>5</v>
      </c>
      <c r="CJ17" s="36">
        <f t="shared" si="36"/>
        <v>0</v>
      </c>
      <c r="CK17" s="36">
        <f>SUM(CD17:CJ17)</f>
        <v>157</v>
      </c>
      <c r="CL17" s="36">
        <f>SUM(CL4:CL16)</f>
        <v>17</v>
      </c>
      <c r="CM17" s="36">
        <f t="shared" ref="CM17:CR17" si="37">SUM(CM4:CM16)</f>
        <v>47</v>
      </c>
      <c r="CN17" s="36">
        <f t="shared" si="37"/>
        <v>44</v>
      </c>
      <c r="CO17" s="36">
        <f t="shared" si="37"/>
        <v>38</v>
      </c>
      <c r="CP17" s="36">
        <f t="shared" si="37"/>
        <v>8</v>
      </c>
      <c r="CQ17" s="36">
        <f t="shared" si="37"/>
        <v>18</v>
      </c>
      <c r="CR17" s="36">
        <f t="shared" si="37"/>
        <v>0</v>
      </c>
      <c r="CS17" s="36">
        <f>SUM(CL17:CR17)</f>
        <v>172</v>
      </c>
      <c r="CT17" s="36">
        <f>SUM(CT4:CT16)</f>
        <v>21</v>
      </c>
      <c r="CU17" s="36">
        <f t="shared" ref="CU17:CZ17" si="38">SUM(CU4:CU16)</f>
        <v>38</v>
      </c>
      <c r="CV17" s="36">
        <f t="shared" si="38"/>
        <v>40</v>
      </c>
      <c r="CW17" s="36">
        <f t="shared" si="38"/>
        <v>14</v>
      </c>
      <c r="CX17" s="36">
        <f t="shared" si="38"/>
        <v>10</v>
      </c>
      <c r="CY17" s="36">
        <f t="shared" si="38"/>
        <v>0</v>
      </c>
      <c r="CZ17" s="36">
        <f t="shared" si="38"/>
        <v>0</v>
      </c>
      <c r="DA17" s="36">
        <f>SUM(CT17:CZ17)</f>
        <v>123</v>
      </c>
      <c r="DB17" s="36">
        <f>SUM(DB4:DB16)</f>
        <v>23</v>
      </c>
      <c r="DC17" s="36">
        <f t="shared" ref="DC17:DH17" si="39">SUM(DC4:DC16)</f>
        <v>37</v>
      </c>
      <c r="DD17" s="36">
        <f t="shared" si="39"/>
        <v>43</v>
      </c>
      <c r="DE17" s="36">
        <f t="shared" si="39"/>
        <v>19</v>
      </c>
      <c r="DF17" s="36">
        <f t="shared" si="39"/>
        <v>13</v>
      </c>
      <c r="DG17" s="36">
        <f t="shared" si="39"/>
        <v>16</v>
      </c>
      <c r="DH17" s="36">
        <f t="shared" si="39"/>
        <v>0</v>
      </c>
      <c r="DI17" s="36">
        <f>SUM(DI4:DI16)</f>
        <v>151</v>
      </c>
      <c r="DJ17" s="36">
        <f>SUM(DJ4:DJ16)</f>
        <v>24</v>
      </c>
      <c r="DK17" s="36">
        <f t="shared" ref="DK17:DP17" si="40">SUM(DK4:DK15)</f>
        <v>34</v>
      </c>
      <c r="DL17" s="36">
        <f t="shared" si="40"/>
        <v>42</v>
      </c>
      <c r="DM17" s="36">
        <f t="shared" si="40"/>
        <v>39</v>
      </c>
      <c r="DN17" s="36">
        <f t="shared" si="40"/>
        <v>8</v>
      </c>
      <c r="DO17" s="36">
        <f t="shared" si="40"/>
        <v>16</v>
      </c>
      <c r="DP17" s="36">
        <f t="shared" si="40"/>
        <v>0</v>
      </c>
      <c r="DQ17" s="36">
        <f>SUM(DQ4:DQ16)</f>
        <v>163</v>
      </c>
    </row>
    <row r="18" spans="1:121" x14ac:dyDescent="0.25">
      <c r="A18" s="38" t="s">
        <v>29</v>
      </c>
      <c r="P18" s="2"/>
      <c r="Q18" s="2"/>
      <c r="X18" s="2"/>
      <c r="Y18" s="2"/>
      <c r="AF18" s="2"/>
      <c r="AG18" s="2"/>
      <c r="AN18" s="2"/>
      <c r="AO18" s="2"/>
      <c r="AV18" s="2"/>
      <c r="AW18" s="2"/>
      <c r="BD18" s="2"/>
      <c r="BE18" s="2"/>
      <c r="BL18" s="2"/>
      <c r="BM18" s="2"/>
      <c r="BT18" s="2"/>
      <c r="BU18" s="2"/>
      <c r="CB18" s="2"/>
      <c r="CC18" s="2"/>
      <c r="CJ18" s="2"/>
      <c r="CK18" s="2"/>
      <c r="CR18" s="2"/>
      <c r="CS18" s="2"/>
      <c r="CZ18" s="2"/>
      <c r="DA18" s="2"/>
      <c r="DH18" s="2"/>
      <c r="DI18" s="2"/>
      <c r="DP18" s="2"/>
      <c r="DQ18" s="2"/>
    </row>
    <row r="19" spans="1:121" x14ac:dyDescent="0.25">
      <c r="A19" s="30" t="s">
        <v>25</v>
      </c>
      <c r="B19" s="28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1"/>
        <v>0</v>
      </c>
      <c r="J19" s="28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f t="shared" ref="Q19:Q25" si="41">SUM(J19:P19)</f>
        <v>0</v>
      </c>
      <c r="R19" s="28">
        <v>4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f t="shared" ref="Y19:Y25" si="42">SUM(R19:X19)</f>
        <v>4</v>
      </c>
      <c r="Z19" s="28">
        <v>8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f t="shared" ref="AG19:AG25" si="43">SUM(Z19:AF19)</f>
        <v>8</v>
      </c>
      <c r="AH19" s="28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f t="shared" ref="AO19:AO25" si="44">SUM(AH19:AN19)</f>
        <v>0</v>
      </c>
      <c r="AP19" s="28">
        <v>12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f t="shared" ref="AW19:AW25" si="45">SUM(AP19:AV19)</f>
        <v>12</v>
      </c>
      <c r="AX19" s="28">
        <v>12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f t="shared" ref="BE19:BE25" si="46">SUM(AX19:BD19)</f>
        <v>12</v>
      </c>
      <c r="BF19" s="28">
        <v>8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f t="shared" ref="BM19:BM25" si="47">SUM(BF19:BL19)</f>
        <v>8</v>
      </c>
      <c r="BN19" s="28">
        <v>12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f t="shared" ref="BU19:BU25" si="48">SUM(BN19:BT19)</f>
        <v>12</v>
      </c>
      <c r="BV19" s="28">
        <v>12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f t="shared" ref="CC19:CC25" si="49">SUM(BV19:CB19)</f>
        <v>12</v>
      </c>
      <c r="CD19" s="28">
        <v>8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f t="shared" ref="CK19:CK25" si="50">SUM(CD19:CJ19)</f>
        <v>8</v>
      </c>
      <c r="CL19" s="53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f t="shared" ref="CS19:CS25" si="51">SUM(CL19:CR19)</f>
        <v>0</v>
      </c>
      <c r="CT19" s="53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f t="shared" ref="DA19:DA26" si="52">SUM(CT19:CZ19)</f>
        <v>0</v>
      </c>
      <c r="DB19" s="53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f t="shared" ref="DI19:DI26" si="53">SUM(DB19:DH19)</f>
        <v>0</v>
      </c>
      <c r="DJ19" s="28">
        <v>6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f t="shared" ref="DQ19:DQ26" si="54">SUM(DJ19:DP19)</f>
        <v>6</v>
      </c>
    </row>
    <row r="20" spans="1:121" x14ac:dyDescent="0.25">
      <c r="A20" s="30" t="s">
        <v>27</v>
      </c>
      <c r="B20" s="28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si="1"/>
        <v>0</v>
      </c>
      <c r="J20" s="28">
        <v>0</v>
      </c>
      <c r="K20" s="24">
        <v>20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si="41"/>
        <v>20</v>
      </c>
      <c r="R20" s="28">
        <v>0</v>
      </c>
      <c r="S20" s="24">
        <v>20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42"/>
        <v>20</v>
      </c>
      <c r="Z20" s="28">
        <v>0</v>
      </c>
      <c r="AA20" s="24">
        <v>24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si="43"/>
        <v>24</v>
      </c>
      <c r="AH20" s="28">
        <v>0</v>
      </c>
      <c r="AI20" s="24">
        <v>32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si="44"/>
        <v>32</v>
      </c>
      <c r="AP20" s="28">
        <v>0</v>
      </c>
      <c r="AQ20" s="24">
        <v>28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si="45"/>
        <v>28</v>
      </c>
      <c r="AX20" s="28">
        <v>0</v>
      </c>
      <c r="AY20" s="24">
        <v>20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si="46"/>
        <v>20</v>
      </c>
      <c r="BF20" s="28">
        <v>0</v>
      </c>
      <c r="BG20" s="24">
        <v>24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f t="shared" si="47"/>
        <v>24</v>
      </c>
      <c r="BN20" s="28">
        <v>0</v>
      </c>
      <c r="BO20" s="24">
        <v>20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si="48"/>
        <v>20</v>
      </c>
      <c r="BV20" s="28">
        <v>0</v>
      </c>
      <c r="BW20" s="24">
        <v>24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si="49"/>
        <v>24</v>
      </c>
      <c r="CD20" s="28">
        <v>0</v>
      </c>
      <c r="CE20" s="24">
        <v>24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si="50"/>
        <v>24</v>
      </c>
      <c r="CL20" s="28">
        <v>0</v>
      </c>
      <c r="CM20" s="24">
        <v>20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si="51"/>
        <v>20</v>
      </c>
      <c r="CT20" s="28">
        <v>0</v>
      </c>
      <c r="CU20" s="24">
        <v>24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f t="shared" si="52"/>
        <v>24</v>
      </c>
      <c r="DB20" s="28">
        <v>0</v>
      </c>
      <c r="DC20" s="5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si="53"/>
        <v>0</v>
      </c>
      <c r="DJ20" s="28">
        <v>0</v>
      </c>
      <c r="DK20" s="24">
        <v>20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f t="shared" si="54"/>
        <v>20</v>
      </c>
    </row>
    <row r="21" spans="1:121" x14ac:dyDescent="0.25">
      <c r="A21" s="30" t="s">
        <v>28</v>
      </c>
      <c r="B21" s="28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1"/>
        <v>0</v>
      </c>
      <c r="J21" s="28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41"/>
        <v>0</v>
      </c>
      <c r="R21" s="28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42"/>
        <v>0</v>
      </c>
      <c r="Z21" s="28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43"/>
        <v>0</v>
      </c>
      <c r="AH21" s="28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44"/>
        <v>0</v>
      </c>
      <c r="AP21" s="28">
        <v>0</v>
      </c>
      <c r="AQ21" s="24">
        <v>24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45"/>
        <v>24</v>
      </c>
      <c r="AX21" s="28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46"/>
        <v>0</v>
      </c>
      <c r="BF21" s="28">
        <v>0</v>
      </c>
      <c r="BG21" s="24">
        <v>0</v>
      </c>
      <c r="BH21" s="5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f t="shared" si="47"/>
        <v>0</v>
      </c>
      <c r="BN21" s="28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48"/>
        <v>0</v>
      </c>
      <c r="BV21" s="28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49"/>
        <v>0</v>
      </c>
      <c r="CD21" s="28">
        <v>0</v>
      </c>
      <c r="CE21" s="24">
        <v>0</v>
      </c>
      <c r="CF21" s="24">
        <v>16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50"/>
        <v>16</v>
      </c>
      <c r="CL21" s="28">
        <v>0</v>
      </c>
      <c r="CM21" s="24">
        <v>0</v>
      </c>
      <c r="CN21" s="24">
        <v>0</v>
      </c>
      <c r="CO21" s="24">
        <v>12</v>
      </c>
      <c r="CP21" s="24">
        <v>0</v>
      </c>
      <c r="CQ21" s="24">
        <v>0</v>
      </c>
      <c r="CR21" s="24">
        <v>0</v>
      </c>
      <c r="CS21" s="24">
        <f t="shared" si="51"/>
        <v>12</v>
      </c>
      <c r="CT21" s="28">
        <v>0</v>
      </c>
      <c r="CU21" s="24">
        <v>0</v>
      </c>
      <c r="CV21" s="24">
        <v>24</v>
      </c>
      <c r="CW21" s="24">
        <v>0</v>
      </c>
      <c r="CX21" s="24">
        <v>0</v>
      </c>
      <c r="CY21" s="24">
        <v>0</v>
      </c>
      <c r="CZ21" s="24">
        <v>0</v>
      </c>
      <c r="DA21" s="24">
        <f t="shared" si="52"/>
        <v>24</v>
      </c>
      <c r="DB21" s="28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53"/>
        <v>0</v>
      </c>
      <c r="DJ21" s="28">
        <v>0</v>
      </c>
      <c r="DK21" s="24">
        <v>0</v>
      </c>
      <c r="DL21" s="24">
        <v>24</v>
      </c>
      <c r="DM21" s="24">
        <v>0</v>
      </c>
      <c r="DN21" s="24">
        <v>0</v>
      </c>
      <c r="DO21" s="24">
        <v>0</v>
      </c>
      <c r="DP21" s="24">
        <v>0</v>
      </c>
      <c r="DQ21" s="24">
        <f t="shared" si="54"/>
        <v>24</v>
      </c>
    </row>
    <row r="22" spans="1:121" x14ac:dyDescent="0.25">
      <c r="A22" s="30" t="s">
        <v>26</v>
      </c>
      <c r="B22" s="2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1"/>
        <v>0</v>
      </c>
      <c r="J22" s="28">
        <v>0</v>
      </c>
      <c r="K22" s="24">
        <v>0</v>
      </c>
      <c r="L22" s="24">
        <v>0</v>
      </c>
      <c r="M22" s="24">
        <v>16</v>
      </c>
      <c r="N22" s="24">
        <v>0</v>
      </c>
      <c r="O22" s="24">
        <v>0</v>
      </c>
      <c r="P22" s="24">
        <v>0</v>
      </c>
      <c r="Q22" s="24">
        <f t="shared" si="41"/>
        <v>16</v>
      </c>
      <c r="R22" s="28">
        <v>0</v>
      </c>
      <c r="S22" s="24">
        <v>0</v>
      </c>
      <c r="T22" s="24">
        <v>0</v>
      </c>
      <c r="U22" s="24">
        <v>16</v>
      </c>
      <c r="V22" s="24">
        <v>0</v>
      </c>
      <c r="W22" s="24">
        <v>0</v>
      </c>
      <c r="X22" s="24">
        <v>0</v>
      </c>
      <c r="Y22" s="24">
        <f t="shared" si="42"/>
        <v>16</v>
      </c>
      <c r="Z22" s="28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f t="shared" si="43"/>
        <v>0</v>
      </c>
      <c r="AH22" s="28">
        <v>0</v>
      </c>
      <c r="AI22" s="24">
        <v>0</v>
      </c>
      <c r="AJ22" s="24">
        <v>0</v>
      </c>
      <c r="AK22" s="24">
        <v>12</v>
      </c>
      <c r="AL22" s="24">
        <v>0</v>
      </c>
      <c r="AM22" s="24">
        <v>0</v>
      </c>
      <c r="AN22" s="24">
        <v>0</v>
      </c>
      <c r="AO22" s="24">
        <f t="shared" si="44"/>
        <v>12</v>
      </c>
      <c r="AP22" s="28">
        <v>0</v>
      </c>
      <c r="AQ22" s="24">
        <v>0</v>
      </c>
      <c r="AR22" s="24">
        <v>0</v>
      </c>
      <c r="AS22" s="24">
        <v>16</v>
      </c>
      <c r="AT22" s="24">
        <v>0</v>
      </c>
      <c r="AU22" s="24">
        <v>0</v>
      </c>
      <c r="AV22" s="24">
        <v>0</v>
      </c>
      <c r="AW22" s="24">
        <f t="shared" si="45"/>
        <v>16</v>
      </c>
      <c r="AX22" s="28">
        <v>0</v>
      </c>
      <c r="AY22" s="24">
        <v>0</v>
      </c>
      <c r="AZ22" s="24">
        <v>0</v>
      </c>
      <c r="BA22" s="24">
        <v>12</v>
      </c>
      <c r="BB22" s="24">
        <v>0</v>
      </c>
      <c r="BC22" s="24">
        <v>0</v>
      </c>
      <c r="BD22" s="24">
        <v>0</v>
      </c>
      <c r="BE22" s="24">
        <f t="shared" si="46"/>
        <v>12</v>
      </c>
      <c r="BF22" s="28">
        <v>0</v>
      </c>
      <c r="BG22" s="24">
        <v>0</v>
      </c>
      <c r="BH22" s="24">
        <v>0</v>
      </c>
      <c r="BI22" s="24">
        <v>16</v>
      </c>
      <c r="BJ22" s="24">
        <v>0</v>
      </c>
      <c r="BK22" s="24">
        <v>0</v>
      </c>
      <c r="BL22" s="24">
        <v>0</v>
      </c>
      <c r="BM22" s="24">
        <f t="shared" si="47"/>
        <v>16</v>
      </c>
      <c r="BN22" s="28">
        <v>0</v>
      </c>
      <c r="BO22" s="24">
        <v>0</v>
      </c>
      <c r="BP22" s="24">
        <v>0</v>
      </c>
      <c r="BQ22" s="24">
        <v>12</v>
      </c>
      <c r="BR22" s="24">
        <v>0</v>
      </c>
      <c r="BS22" s="24">
        <v>0</v>
      </c>
      <c r="BT22" s="24">
        <v>0</v>
      </c>
      <c r="BU22" s="24">
        <f t="shared" si="48"/>
        <v>12</v>
      </c>
      <c r="BV22" s="28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49"/>
        <v>0</v>
      </c>
      <c r="CD22" s="28">
        <v>0</v>
      </c>
      <c r="CE22" s="24">
        <v>0</v>
      </c>
      <c r="CF22" s="24">
        <v>0</v>
      </c>
      <c r="CG22" s="24">
        <v>12</v>
      </c>
      <c r="CH22" s="24">
        <v>0</v>
      </c>
      <c r="CI22" s="24">
        <v>0</v>
      </c>
      <c r="CJ22" s="24">
        <v>0</v>
      </c>
      <c r="CK22" s="24">
        <f t="shared" si="50"/>
        <v>12</v>
      </c>
      <c r="CL22" s="28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f t="shared" si="51"/>
        <v>0</v>
      </c>
      <c r="CT22" s="28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f t="shared" si="52"/>
        <v>0</v>
      </c>
      <c r="DB22" s="28">
        <v>0</v>
      </c>
      <c r="DC22" s="24">
        <v>0</v>
      </c>
      <c r="DD22" s="24">
        <v>0</v>
      </c>
      <c r="DE22" s="54">
        <v>0</v>
      </c>
      <c r="DF22" s="24">
        <v>0</v>
      </c>
      <c r="DG22" s="24">
        <v>0</v>
      </c>
      <c r="DH22" s="24">
        <v>0</v>
      </c>
      <c r="DI22" s="24">
        <f t="shared" si="53"/>
        <v>0</v>
      </c>
      <c r="DJ22" s="28">
        <v>0</v>
      </c>
      <c r="DK22" s="24">
        <v>0</v>
      </c>
      <c r="DL22" s="24">
        <v>0</v>
      </c>
      <c r="DM22" s="24">
        <v>16</v>
      </c>
      <c r="DN22" s="24">
        <v>0</v>
      </c>
      <c r="DO22" s="24">
        <v>0</v>
      </c>
      <c r="DP22" s="24">
        <v>0</v>
      </c>
      <c r="DQ22" s="24">
        <f t="shared" si="54"/>
        <v>16</v>
      </c>
    </row>
    <row r="23" spans="1:121" x14ac:dyDescent="0.25">
      <c r="A23" s="30" t="s">
        <v>30</v>
      </c>
      <c r="B23" s="28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1"/>
        <v>0</v>
      </c>
      <c r="J23" s="28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41"/>
        <v>0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42"/>
        <v>0</v>
      </c>
      <c r="Z23" s="28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43"/>
        <v>0</v>
      </c>
      <c r="AH23" s="28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f t="shared" si="44"/>
        <v>0</v>
      </c>
      <c r="AP23" s="28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f t="shared" si="45"/>
        <v>0</v>
      </c>
      <c r="AX23" s="28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3</v>
      </c>
      <c r="BE23" s="24">
        <f t="shared" si="46"/>
        <v>3</v>
      </c>
      <c r="BF23" s="28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f t="shared" si="47"/>
        <v>0</v>
      </c>
      <c r="BN23" s="28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f t="shared" si="48"/>
        <v>0</v>
      </c>
      <c r="BV23" s="28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f t="shared" si="49"/>
        <v>0</v>
      </c>
      <c r="CD23" s="28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f t="shared" si="50"/>
        <v>0</v>
      </c>
      <c r="CL23" s="28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51"/>
        <v>0</v>
      </c>
      <c r="CT23" s="28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f t="shared" si="52"/>
        <v>0</v>
      </c>
      <c r="DB23" s="28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f t="shared" si="53"/>
        <v>0</v>
      </c>
      <c r="DJ23" s="28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f t="shared" si="54"/>
        <v>0</v>
      </c>
    </row>
    <row r="24" spans="1:121" x14ac:dyDescent="0.25">
      <c r="A24" s="30" t="s">
        <v>31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1"/>
        <v>0</v>
      </c>
      <c r="J24" s="28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41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42"/>
        <v>0</v>
      </c>
      <c r="Z24" s="28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f t="shared" si="43"/>
        <v>0</v>
      </c>
      <c r="AH24" s="28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f t="shared" si="44"/>
        <v>0</v>
      </c>
      <c r="AP24" s="28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f t="shared" si="45"/>
        <v>0</v>
      </c>
      <c r="AX24" s="28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f t="shared" si="46"/>
        <v>0</v>
      </c>
      <c r="BF24" s="28">
        <v>0</v>
      </c>
      <c r="BG24" s="24">
        <v>0</v>
      </c>
      <c r="BH24" s="24">
        <v>0</v>
      </c>
      <c r="BI24" s="24">
        <v>0</v>
      </c>
      <c r="BJ24" s="24">
        <v>12</v>
      </c>
      <c r="BK24" s="24">
        <v>0</v>
      </c>
      <c r="BL24" s="24">
        <v>0</v>
      </c>
      <c r="BM24" s="24">
        <f t="shared" si="47"/>
        <v>12</v>
      </c>
      <c r="BN24" s="28">
        <v>0</v>
      </c>
      <c r="BO24" s="24">
        <v>0</v>
      </c>
      <c r="BP24" s="24">
        <v>0</v>
      </c>
      <c r="BQ24" s="24">
        <v>0</v>
      </c>
      <c r="BR24" s="24">
        <v>12</v>
      </c>
      <c r="BS24" s="24">
        <v>0</v>
      </c>
      <c r="BT24" s="24">
        <v>0</v>
      </c>
      <c r="BU24" s="24">
        <f t="shared" si="48"/>
        <v>12</v>
      </c>
      <c r="BV24" s="28">
        <v>0</v>
      </c>
      <c r="BW24" s="24">
        <v>0</v>
      </c>
      <c r="BX24" s="24">
        <v>0</v>
      </c>
      <c r="BY24" s="24">
        <v>0</v>
      </c>
      <c r="BZ24" s="24">
        <v>12</v>
      </c>
      <c r="CA24" s="24">
        <v>0</v>
      </c>
      <c r="CB24" s="24">
        <v>0</v>
      </c>
      <c r="CC24" s="24">
        <f t="shared" si="49"/>
        <v>12</v>
      </c>
      <c r="CD24" s="28">
        <v>0</v>
      </c>
      <c r="CE24" s="24">
        <v>0</v>
      </c>
      <c r="CF24" s="24">
        <v>0</v>
      </c>
      <c r="CG24" s="24">
        <v>0</v>
      </c>
      <c r="CH24" s="24">
        <v>12</v>
      </c>
      <c r="CI24" s="24">
        <v>0</v>
      </c>
      <c r="CJ24" s="24">
        <v>0</v>
      </c>
      <c r="CK24" s="24">
        <f t="shared" si="50"/>
        <v>12</v>
      </c>
      <c r="CL24" s="28">
        <v>0</v>
      </c>
      <c r="CM24" s="24">
        <v>0</v>
      </c>
      <c r="CN24" s="24">
        <v>0</v>
      </c>
      <c r="CO24" s="24">
        <v>0</v>
      </c>
      <c r="CP24" s="24">
        <v>12</v>
      </c>
      <c r="CQ24" s="24">
        <v>0</v>
      </c>
      <c r="CR24" s="24">
        <v>0</v>
      </c>
      <c r="CS24" s="24">
        <f t="shared" si="51"/>
        <v>12</v>
      </c>
      <c r="CT24" s="28">
        <v>0</v>
      </c>
      <c r="CU24" s="24">
        <v>0</v>
      </c>
      <c r="CV24" s="24">
        <v>0</v>
      </c>
      <c r="CW24" s="24">
        <v>0</v>
      </c>
      <c r="CX24" s="24">
        <v>12</v>
      </c>
      <c r="CY24" s="24">
        <v>0</v>
      </c>
      <c r="CZ24" s="24">
        <v>0</v>
      </c>
      <c r="DA24" s="24">
        <f t="shared" si="52"/>
        <v>12</v>
      </c>
      <c r="DB24" s="28">
        <v>0</v>
      </c>
      <c r="DC24" s="24">
        <v>0</v>
      </c>
      <c r="DD24" s="24">
        <v>0</v>
      </c>
      <c r="DE24" s="24">
        <v>0</v>
      </c>
      <c r="DF24" s="24">
        <v>3</v>
      </c>
      <c r="DG24" s="24">
        <v>0</v>
      </c>
      <c r="DH24" s="24">
        <v>0</v>
      </c>
      <c r="DI24" s="24">
        <f t="shared" si="53"/>
        <v>3</v>
      </c>
      <c r="DJ24" s="28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f t="shared" si="54"/>
        <v>0</v>
      </c>
    </row>
    <row r="25" spans="1:121" x14ac:dyDescent="0.25">
      <c r="A25" s="30" t="s">
        <v>52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1"/>
        <v>0</v>
      </c>
      <c r="J25" s="28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41"/>
        <v>0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42"/>
        <v>0</v>
      </c>
      <c r="Z25" s="28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f t="shared" si="43"/>
        <v>0</v>
      </c>
      <c r="AH25" s="28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f t="shared" si="44"/>
        <v>0</v>
      </c>
      <c r="AP25" s="28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26</v>
      </c>
      <c r="AV25" s="24">
        <v>0</v>
      </c>
      <c r="AW25" s="24">
        <f t="shared" si="45"/>
        <v>26</v>
      </c>
      <c r="AX25" s="28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f t="shared" si="46"/>
        <v>0</v>
      </c>
      <c r="BF25" s="28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40</v>
      </c>
      <c r="BL25" s="24">
        <v>0</v>
      </c>
      <c r="BM25" s="24">
        <f t="shared" si="47"/>
        <v>40</v>
      </c>
      <c r="BN25" s="28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8</v>
      </c>
      <c r="BT25" s="24">
        <v>0</v>
      </c>
      <c r="BU25" s="24">
        <f t="shared" si="48"/>
        <v>8</v>
      </c>
      <c r="BV25" s="28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4</v>
      </c>
      <c r="CB25" s="24">
        <v>0</v>
      </c>
      <c r="CC25" s="24">
        <f t="shared" si="49"/>
        <v>4</v>
      </c>
      <c r="CD25" s="28">
        <v>0</v>
      </c>
      <c r="CE25" s="24">
        <v>0</v>
      </c>
      <c r="CF25" s="24">
        <v>0</v>
      </c>
      <c r="CG25" s="24">
        <v>0</v>
      </c>
      <c r="CH25" s="24">
        <v>0</v>
      </c>
      <c r="CI25" s="54">
        <v>0</v>
      </c>
      <c r="CJ25" s="24">
        <v>0</v>
      </c>
      <c r="CK25" s="24">
        <f t="shared" si="50"/>
        <v>0</v>
      </c>
      <c r="CL25" s="28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9</v>
      </c>
      <c r="CR25" s="24">
        <v>0</v>
      </c>
      <c r="CS25" s="24">
        <f t="shared" si="51"/>
        <v>9</v>
      </c>
      <c r="CT25" s="28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32</v>
      </c>
      <c r="CZ25" s="24">
        <v>0</v>
      </c>
      <c r="DA25" s="24">
        <f t="shared" si="52"/>
        <v>32</v>
      </c>
      <c r="DB25" s="28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23</v>
      </c>
      <c r="DH25" s="24">
        <v>0</v>
      </c>
      <c r="DI25" s="24">
        <f t="shared" si="53"/>
        <v>23</v>
      </c>
      <c r="DJ25" s="28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f t="shared" si="54"/>
        <v>0</v>
      </c>
    </row>
    <row r="26" spans="1:121" x14ac:dyDescent="0.25">
      <c r="A26" s="30" t="s">
        <v>15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f t="shared" ref="I26" si="55">SUM(B26:H26)</f>
        <v>0</v>
      </c>
      <c r="J26" s="28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f t="shared" ref="Q26" si="56">SUM(J26:P26)</f>
        <v>0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f t="shared" ref="Y26" si="57">SUM(R26:X26)</f>
        <v>0</v>
      </c>
      <c r="Z26" s="28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ref="AG26" si="58">SUM(Z26:AF26)</f>
        <v>0</v>
      </c>
      <c r="AH26" s="28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f t="shared" ref="AO26" si="59">SUM(AH26:AN26)</f>
        <v>0</v>
      </c>
      <c r="AP26" s="28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f t="shared" ref="AW26" si="60">SUM(AP26:AV26)</f>
        <v>0</v>
      </c>
      <c r="AX26" s="28">
        <v>0</v>
      </c>
      <c r="AY26" s="24">
        <v>3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f t="shared" ref="BE26" si="61">SUM(AX26:BD26)</f>
        <v>3</v>
      </c>
      <c r="BF26" s="28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f t="shared" ref="BM26" si="62">SUM(BF26:BL26)</f>
        <v>0</v>
      </c>
      <c r="BN26" s="28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f t="shared" ref="BU26" si="63">SUM(BN26:BT26)</f>
        <v>0</v>
      </c>
      <c r="BV26" s="28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f t="shared" ref="CC26" si="64">SUM(BV26:CB26)</f>
        <v>0</v>
      </c>
      <c r="CD26" s="28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f t="shared" ref="CK26" si="65">SUM(CD26:CJ26)</f>
        <v>0</v>
      </c>
      <c r="CL26" s="28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f t="shared" ref="CS26" si="66">SUM(CL26:CR26)</f>
        <v>0</v>
      </c>
      <c r="CT26" s="28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f t="shared" si="52"/>
        <v>0</v>
      </c>
      <c r="DB26" s="28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f t="shared" si="53"/>
        <v>0</v>
      </c>
      <c r="DJ26" s="28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f t="shared" si="54"/>
        <v>0</v>
      </c>
    </row>
    <row r="27" spans="1:121" x14ac:dyDescent="0.25">
      <c r="A27" s="33" t="s">
        <v>18</v>
      </c>
      <c r="B27" s="35">
        <f>SUM(B19:B26)</f>
        <v>0</v>
      </c>
      <c r="C27" s="35">
        <f t="shared" ref="C27:AX27" si="67">SUM(C19:C25)</f>
        <v>0</v>
      </c>
      <c r="D27" s="35">
        <f t="shared" si="67"/>
        <v>0</v>
      </c>
      <c r="E27" s="35">
        <f t="shared" si="67"/>
        <v>0</v>
      </c>
      <c r="F27" s="35">
        <f t="shared" si="67"/>
        <v>0</v>
      </c>
      <c r="G27" s="35">
        <f t="shared" si="67"/>
        <v>0</v>
      </c>
      <c r="H27" s="35">
        <f t="shared" si="67"/>
        <v>0</v>
      </c>
      <c r="I27" s="35">
        <f t="shared" si="67"/>
        <v>0</v>
      </c>
      <c r="J27" s="35">
        <f t="shared" si="67"/>
        <v>0</v>
      </c>
      <c r="K27" s="35">
        <f t="shared" si="67"/>
        <v>20</v>
      </c>
      <c r="L27" s="35">
        <f t="shared" si="67"/>
        <v>0</v>
      </c>
      <c r="M27" s="35">
        <f t="shared" si="67"/>
        <v>16</v>
      </c>
      <c r="N27" s="35">
        <f t="shared" si="67"/>
        <v>0</v>
      </c>
      <c r="O27" s="35">
        <f t="shared" si="67"/>
        <v>0</v>
      </c>
      <c r="P27" s="35">
        <f t="shared" si="67"/>
        <v>0</v>
      </c>
      <c r="Q27" s="35">
        <f t="shared" si="67"/>
        <v>36</v>
      </c>
      <c r="R27" s="35">
        <f t="shared" si="67"/>
        <v>4</v>
      </c>
      <c r="S27" s="35">
        <f t="shared" si="67"/>
        <v>20</v>
      </c>
      <c r="T27" s="35">
        <f t="shared" si="67"/>
        <v>0</v>
      </c>
      <c r="U27" s="35">
        <f t="shared" si="67"/>
        <v>16</v>
      </c>
      <c r="V27" s="35">
        <f t="shared" si="67"/>
        <v>0</v>
      </c>
      <c r="W27" s="35">
        <f t="shared" si="67"/>
        <v>0</v>
      </c>
      <c r="X27" s="35">
        <f t="shared" si="67"/>
        <v>0</v>
      </c>
      <c r="Y27" s="35">
        <f t="shared" si="67"/>
        <v>40</v>
      </c>
      <c r="Z27" s="35">
        <f t="shared" si="67"/>
        <v>8</v>
      </c>
      <c r="AA27" s="35">
        <f t="shared" si="67"/>
        <v>24</v>
      </c>
      <c r="AB27" s="35">
        <f t="shared" si="67"/>
        <v>0</v>
      </c>
      <c r="AC27" s="35">
        <f t="shared" si="67"/>
        <v>0</v>
      </c>
      <c r="AD27" s="35">
        <f t="shared" si="67"/>
        <v>0</v>
      </c>
      <c r="AE27" s="35">
        <f t="shared" si="67"/>
        <v>0</v>
      </c>
      <c r="AF27" s="35">
        <f t="shared" si="67"/>
        <v>0</v>
      </c>
      <c r="AG27" s="35">
        <f t="shared" si="67"/>
        <v>32</v>
      </c>
      <c r="AH27" s="35">
        <f t="shared" si="67"/>
        <v>0</v>
      </c>
      <c r="AI27" s="35">
        <f t="shared" si="67"/>
        <v>32</v>
      </c>
      <c r="AJ27" s="35">
        <f t="shared" si="67"/>
        <v>0</v>
      </c>
      <c r="AK27" s="35">
        <f t="shared" si="67"/>
        <v>12</v>
      </c>
      <c r="AL27" s="35">
        <f t="shared" si="67"/>
        <v>0</v>
      </c>
      <c r="AM27" s="35">
        <f t="shared" si="67"/>
        <v>0</v>
      </c>
      <c r="AN27" s="35">
        <f t="shared" si="67"/>
        <v>0</v>
      </c>
      <c r="AO27" s="35">
        <f t="shared" si="67"/>
        <v>44</v>
      </c>
      <c r="AP27" s="35">
        <f t="shared" si="67"/>
        <v>12</v>
      </c>
      <c r="AQ27" s="35">
        <f t="shared" si="67"/>
        <v>52</v>
      </c>
      <c r="AR27" s="35">
        <f t="shared" si="67"/>
        <v>0</v>
      </c>
      <c r="AS27" s="35">
        <f t="shared" si="67"/>
        <v>16</v>
      </c>
      <c r="AT27" s="35">
        <f t="shared" si="67"/>
        <v>0</v>
      </c>
      <c r="AU27" s="35">
        <f t="shared" si="67"/>
        <v>26</v>
      </c>
      <c r="AV27" s="35">
        <f t="shared" si="67"/>
        <v>0</v>
      </c>
      <c r="AW27" s="35">
        <f t="shared" si="67"/>
        <v>106</v>
      </c>
      <c r="AX27" s="35">
        <f t="shared" si="67"/>
        <v>12</v>
      </c>
      <c r="AY27" s="35">
        <f>SUM(AY19:AY26)</f>
        <v>23</v>
      </c>
      <c r="AZ27" s="35">
        <f t="shared" ref="AZ27:CE27" si="68">SUM(AZ19:AZ25)</f>
        <v>0</v>
      </c>
      <c r="BA27" s="35">
        <f t="shared" si="68"/>
        <v>12</v>
      </c>
      <c r="BB27" s="35">
        <f t="shared" si="68"/>
        <v>0</v>
      </c>
      <c r="BC27" s="35">
        <f t="shared" si="68"/>
        <v>0</v>
      </c>
      <c r="BD27" s="35">
        <f t="shared" si="68"/>
        <v>3</v>
      </c>
      <c r="BE27" s="35">
        <f t="shared" si="68"/>
        <v>47</v>
      </c>
      <c r="BF27" s="35">
        <f t="shared" si="68"/>
        <v>8</v>
      </c>
      <c r="BG27" s="35">
        <f t="shared" si="68"/>
        <v>24</v>
      </c>
      <c r="BH27" s="35">
        <f t="shared" si="68"/>
        <v>0</v>
      </c>
      <c r="BI27" s="35">
        <f t="shared" si="68"/>
        <v>16</v>
      </c>
      <c r="BJ27" s="35">
        <f t="shared" si="68"/>
        <v>12</v>
      </c>
      <c r="BK27" s="35">
        <f t="shared" si="68"/>
        <v>40</v>
      </c>
      <c r="BL27" s="35">
        <f t="shared" si="68"/>
        <v>0</v>
      </c>
      <c r="BM27" s="35">
        <f t="shared" si="68"/>
        <v>100</v>
      </c>
      <c r="BN27" s="35">
        <f t="shared" si="68"/>
        <v>12</v>
      </c>
      <c r="BO27" s="35">
        <f t="shared" si="68"/>
        <v>20</v>
      </c>
      <c r="BP27" s="35">
        <f t="shared" si="68"/>
        <v>0</v>
      </c>
      <c r="BQ27" s="35">
        <f t="shared" si="68"/>
        <v>12</v>
      </c>
      <c r="BR27" s="35">
        <f t="shared" si="68"/>
        <v>12</v>
      </c>
      <c r="BS27" s="35">
        <f t="shared" si="68"/>
        <v>8</v>
      </c>
      <c r="BT27" s="35">
        <f t="shared" si="68"/>
        <v>0</v>
      </c>
      <c r="BU27" s="35">
        <f t="shared" si="68"/>
        <v>64</v>
      </c>
      <c r="BV27" s="35">
        <f t="shared" si="68"/>
        <v>12</v>
      </c>
      <c r="BW27" s="35">
        <f t="shared" si="68"/>
        <v>24</v>
      </c>
      <c r="BX27" s="35">
        <f t="shared" si="68"/>
        <v>0</v>
      </c>
      <c r="BY27" s="35">
        <f t="shared" si="68"/>
        <v>0</v>
      </c>
      <c r="BZ27" s="35">
        <f t="shared" si="68"/>
        <v>12</v>
      </c>
      <c r="CA27" s="35">
        <f t="shared" si="68"/>
        <v>4</v>
      </c>
      <c r="CB27" s="35">
        <f t="shared" si="68"/>
        <v>0</v>
      </c>
      <c r="CC27" s="35">
        <f t="shared" si="68"/>
        <v>52</v>
      </c>
      <c r="CD27" s="35">
        <f t="shared" si="68"/>
        <v>8</v>
      </c>
      <c r="CE27" s="35">
        <f t="shared" si="68"/>
        <v>24</v>
      </c>
      <c r="CF27" s="35">
        <f t="shared" ref="CF27:DK27" si="69">SUM(CF19:CF25)</f>
        <v>16</v>
      </c>
      <c r="CG27" s="35">
        <f t="shared" si="69"/>
        <v>12</v>
      </c>
      <c r="CH27" s="35">
        <f t="shared" si="69"/>
        <v>12</v>
      </c>
      <c r="CI27" s="35">
        <f t="shared" si="69"/>
        <v>0</v>
      </c>
      <c r="CJ27" s="35">
        <f t="shared" si="69"/>
        <v>0</v>
      </c>
      <c r="CK27" s="35">
        <f t="shared" si="69"/>
        <v>72</v>
      </c>
      <c r="CL27" s="35">
        <f t="shared" si="69"/>
        <v>0</v>
      </c>
      <c r="CM27" s="35">
        <f t="shared" si="69"/>
        <v>20</v>
      </c>
      <c r="CN27" s="35">
        <f t="shared" si="69"/>
        <v>0</v>
      </c>
      <c r="CO27" s="35">
        <f t="shared" si="69"/>
        <v>12</v>
      </c>
      <c r="CP27" s="35">
        <f t="shared" si="69"/>
        <v>12</v>
      </c>
      <c r="CQ27" s="35">
        <f t="shared" si="69"/>
        <v>9</v>
      </c>
      <c r="CR27" s="35">
        <f t="shared" si="69"/>
        <v>0</v>
      </c>
      <c r="CS27" s="35">
        <f t="shared" si="69"/>
        <v>53</v>
      </c>
      <c r="CT27" s="35">
        <f t="shared" si="69"/>
        <v>0</v>
      </c>
      <c r="CU27" s="35">
        <f t="shared" si="69"/>
        <v>24</v>
      </c>
      <c r="CV27" s="35">
        <f t="shared" si="69"/>
        <v>24</v>
      </c>
      <c r="CW27" s="35">
        <f t="shared" si="69"/>
        <v>0</v>
      </c>
      <c r="CX27" s="35">
        <f t="shared" si="69"/>
        <v>12</v>
      </c>
      <c r="CY27" s="35">
        <f t="shared" si="69"/>
        <v>32</v>
      </c>
      <c r="CZ27" s="35">
        <f t="shared" si="69"/>
        <v>0</v>
      </c>
      <c r="DA27" s="35">
        <f t="shared" si="69"/>
        <v>92</v>
      </c>
      <c r="DB27" s="35">
        <f t="shared" si="69"/>
        <v>0</v>
      </c>
      <c r="DC27" s="35">
        <f t="shared" si="69"/>
        <v>0</v>
      </c>
      <c r="DD27" s="35">
        <f t="shared" si="69"/>
        <v>0</v>
      </c>
      <c r="DE27" s="35">
        <f t="shared" si="69"/>
        <v>0</v>
      </c>
      <c r="DF27" s="35">
        <f t="shared" si="69"/>
        <v>3</v>
      </c>
      <c r="DG27" s="35">
        <f t="shared" si="69"/>
        <v>23</v>
      </c>
      <c r="DH27" s="35">
        <f t="shared" si="69"/>
        <v>0</v>
      </c>
      <c r="DI27" s="35">
        <f t="shared" si="69"/>
        <v>26</v>
      </c>
      <c r="DJ27" s="35">
        <f t="shared" si="69"/>
        <v>6</v>
      </c>
      <c r="DK27" s="35">
        <f t="shared" si="69"/>
        <v>20</v>
      </c>
      <c r="DL27" s="35">
        <f t="shared" ref="DL27:DQ27" si="70">SUM(DL19:DL25)</f>
        <v>24</v>
      </c>
      <c r="DM27" s="35">
        <f t="shared" si="70"/>
        <v>16</v>
      </c>
      <c r="DN27" s="35">
        <f t="shared" si="70"/>
        <v>0</v>
      </c>
      <c r="DO27" s="35">
        <f t="shared" si="70"/>
        <v>0</v>
      </c>
      <c r="DP27" s="35">
        <f t="shared" si="70"/>
        <v>0</v>
      </c>
      <c r="DQ27" s="35">
        <f t="shared" si="70"/>
        <v>66</v>
      </c>
    </row>
    <row r="28" spans="1:121" x14ac:dyDescent="0.25">
      <c r="A28" s="38" t="s">
        <v>23</v>
      </c>
      <c r="I28" s="26"/>
      <c r="P28" s="2"/>
      <c r="Q28" s="26"/>
      <c r="X28" s="2"/>
      <c r="Y28" s="26"/>
      <c r="AF28" s="2"/>
      <c r="AG28" s="26"/>
      <c r="AN28" s="2"/>
      <c r="AO28" s="26"/>
      <c r="AV28" s="2"/>
      <c r="AW28" s="26"/>
      <c r="BD28" s="2"/>
      <c r="BE28" s="26"/>
      <c r="BL28" s="2"/>
      <c r="BM28" s="26"/>
      <c r="BT28" s="2"/>
      <c r="BU28" s="26"/>
      <c r="CB28" s="2"/>
      <c r="CC28" s="26"/>
      <c r="CJ28" s="2"/>
      <c r="CK28" s="26"/>
      <c r="CR28" s="2"/>
      <c r="CS28" s="26"/>
      <c r="CZ28" s="2"/>
      <c r="DA28" s="26"/>
      <c r="DH28" s="2"/>
      <c r="DI28" s="26"/>
      <c r="DP28" s="2"/>
      <c r="DQ28" s="26"/>
    </row>
    <row r="29" spans="1:121" x14ac:dyDescent="0.25">
      <c r="A29" s="31" t="s">
        <v>32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1">
        <f t="shared" si="1"/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11">
        <f t="shared" ref="Q29:Q37" si="71">SUM(J29:P29)</f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11">
        <f t="shared" ref="Y29:Y37" si="72">SUM(R29:X29)</f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11">
        <f t="shared" ref="AG29:AG37" si="73">SUM(Z29:AF29)</f>
        <v>0</v>
      </c>
      <c r="AH29" s="2">
        <v>0</v>
      </c>
      <c r="AI29" s="2">
        <v>0</v>
      </c>
      <c r="AJ29" s="2">
        <v>0</v>
      </c>
      <c r="AK29" s="2">
        <v>0</v>
      </c>
      <c r="AL29" s="2">
        <v>16</v>
      </c>
      <c r="AM29" s="2">
        <v>0</v>
      </c>
      <c r="AN29" s="2">
        <v>0</v>
      </c>
      <c r="AO29" s="11">
        <f t="shared" ref="AO29:AO37" si="74">SUM(AH29:AN29)</f>
        <v>16</v>
      </c>
      <c r="AP29" s="2">
        <v>0</v>
      </c>
      <c r="AQ29" s="2">
        <v>0</v>
      </c>
      <c r="AR29" s="2">
        <v>40</v>
      </c>
      <c r="AS29" s="2">
        <v>16</v>
      </c>
      <c r="AT29" s="2">
        <v>40</v>
      </c>
      <c r="AU29" s="2">
        <v>16</v>
      </c>
      <c r="AV29" s="2">
        <v>0</v>
      </c>
      <c r="AW29" s="11">
        <f t="shared" ref="AW29:AW37" si="75">SUM(AP29:AV29)</f>
        <v>112</v>
      </c>
      <c r="AX29" s="2">
        <v>0</v>
      </c>
      <c r="AY29" s="2">
        <v>0</v>
      </c>
      <c r="AZ29" s="2">
        <v>40</v>
      </c>
      <c r="BA29" s="2">
        <v>16</v>
      </c>
      <c r="BB29" s="2">
        <v>40</v>
      </c>
      <c r="BC29" s="2">
        <v>16</v>
      </c>
      <c r="BD29" s="2">
        <v>0</v>
      </c>
      <c r="BE29" s="11">
        <f t="shared" ref="BE29:BE37" si="76">SUM(AX29:BD29)</f>
        <v>112</v>
      </c>
      <c r="BF29" s="2">
        <v>0</v>
      </c>
      <c r="BG29" s="2">
        <v>0</v>
      </c>
      <c r="BH29" s="2">
        <v>40</v>
      </c>
      <c r="BI29" s="2">
        <v>16</v>
      </c>
      <c r="BJ29" s="2">
        <v>40</v>
      </c>
      <c r="BK29" s="2">
        <v>16</v>
      </c>
      <c r="BL29" s="2">
        <v>0</v>
      </c>
      <c r="BM29" s="11">
        <f t="shared" ref="BM29:BM37" si="77">SUM(BF29:BL29)</f>
        <v>112</v>
      </c>
      <c r="BN29" s="2">
        <v>0</v>
      </c>
      <c r="BO29" s="2">
        <v>0</v>
      </c>
      <c r="BP29" s="2">
        <v>40</v>
      </c>
      <c r="BQ29" s="2">
        <v>16</v>
      </c>
      <c r="BR29" s="2">
        <v>40</v>
      </c>
      <c r="BS29" s="2">
        <v>16</v>
      </c>
      <c r="BT29" s="2">
        <v>0</v>
      </c>
      <c r="BU29" s="11">
        <f t="shared" ref="BU29:BU37" si="78">SUM(BN29:BT29)</f>
        <v>112</v>
      </c>
      <c r="BV29" s="2">
        <v>0</v>
      </c>
      <c r="BW29" s="2">
        <v>0</v>
      </c>
      <c r="BX29" s="2">
        <v>40</v>
      </c>
      <c r="BY29" s="2">
        <v>16</v>
      </c>
      <c r="BZ29" s="2">
        <v>40</v>
      </c>
      <c r="CA29" s="2">
        <v>16</v>
      </c>
      <c r="CB29" s="2">
        <v>0</v>
      </c>
      <c r="CC29" s="11">
        <f t="shared" ref="CC29:CC37" si="79">SUM(BV29:CB29)</f>
        <v>112</v>
      </c>
      <c r="CD29" s="2">
        <v>0</v>
      </c>
      <c r="CE29" s="2">
        <v>0</v>
      </c>
      <c r="CF29" s="2">
        <v>40</v>
      </c>
      <c r="CG29" s="2">
        <v>16</v>
      </c>
      <c r="CH29" s="2">
        <v>40</v>
      </c>
      <c r="CI29" s="2">
        <v>16</v>
      </c>
      <c r="CJ29" s="2">
        <v>0</v>
      </c>
      <c r="CK29" s="11">
        <f t="shared" ref="CK29:CK37" si="80">SUM(CD29:CJ29)</f>
        <v>112</v>
      </c>
      <c r="CL29" s="2">
        <v>0</v>
      </c>
      <c r="CM29" s="2">
        <v>0</v>
      </c>
      <c r="CN29" s="2">
        <v>40</v>
      </c>
      <c r="CO29" s="2">
        <v>16</v>
      </c>
      <c r="CP29" s="2">
        <v>40</v>
      </c>
      <c r="CQ29" s="2">
        <v>16</v>
      </c>
      <c r="CR29" s="2">
        <v>0</v>
      </c>
      <c r="CS29" s="11">
        <f t="shared" ref="CS29:CS37" si="81">SUM(CL29:CR29)</f>
        <v>112</v>
      </c>
      <c r="CT29" s="2">
        <v>0</v>
      </c>
      <c r="CU29" s="2">
        <v>0</v>
      </c>
      <c r="CV29" s="2">
        <v>40</v>
      </c>
      <c r="CW29" s="2">
        <v>16</v>
      </c>
      <c r="CX29" s="2">
        <v>40</v>
      </c>
      <c r="CY29" s="2">
        <v>16</v>
      </c>
      <c r="CZ29" s="2">
        <v>0</v>
      </c>
      <c r="DA29" s="11">
        <f t="shared" ref="DA29:DA37" si="82">SUM(CT29:CZ29)</f>
        <v>112</v>
      </c>
      <c r="DB29" s="2">
        <v>0</v>
      </c>
      <c r="DC29" s="2">
        <v>0</v>
      </c>
      <c r="DD29" s="2">
        <v>40</v>
      </c>
      <c r="DE29" s="2">
        <v>16</v>
      </c>
      <c r="DF29" s="2">
        <v>40</v>
      </c>
      <c r="DG29" s="2">
        <v>16</v>
      </c>
      <c r="DH29" s="2">
        <v>0</v>
      </c>
      <c r="DI29" s="11">
        <f t="shared" ref="DI29:DI37" si="83">SUM(DB29:DH29)</f>
        <v>112</v>
      </c>
      <c r="DJ29" s="2">
        <v>0</v>
      </c>
      <c r="DK29" s="2">
        <v>0</v>
      </c>
      <c r="DL29" s="2">
        <v>40</v>
      </c>
      <c r="DM29" s="2">
        <v>16</v>
      </c>
      <c r="DN29" s="2">
        <v>40</v>
      </c>
      <c r="DO29" s="2">
        <v>16</v>
      </c>
      <c r="DP29" s="2">
        <v>0</v>
      </c>
      <c r="DQ29" s="11">
        <f t="shared" ref="DQ29:DQ37" si="84">SUM(DJ29:DP29)</f>
        <v>112</v>
      </c>
    </row>
    <row r="30" spans="1:121" x14ac:dyDescent="0.25">
      <c r="A30" s="31" t="s">
        <v>33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si="1"/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si="71"/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11">
        <f t="shared" si="72"/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11">
        <f t="shared" si="73"/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11">
        <f t="shared" si="74"/>
        <v>0</v>
      </c>
      <c r="AP30" s="2">
        <v>0</v>
      </c>
      <c r="AQ30" s="2">
        <v>23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11">
        <f t="shared" si="75"/>
        <v>23</v>
      </c>
      <c r="AX30" s="2">
        <v>0</v>
      </c>
      <c r="AY30" s="2">
        <v>23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11">
        <f t="shared" si="76"/>
        <v>23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si="77"/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11">
        <f t="shared" si="78"/>
        <v>0</v>
      </c>
      <c r="BV30" s="2">
        <v>0</v>
      </c>
      <c r="BW30" s="2">
        <v>23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si="79"/>
        <v>23</v>
      </c>
      <c r="CD30" s="2">
        <v>0</v>
      </c>
      <c r="CE30" s="2">
        <v>0</v>
      </c>
      <c r="CF30" s="2">
        <v>15</v>
      </c>
      <c r="CG30" s="2">
        <v>0</v>
      </c>
      <c r="CH30" s="2">
        <v>0</v>
      </c>
      <c r="CI30" s="2">
        <v>0</v>
      </c>
      <c r="CJ30" s="2">
        <v>0</v>
      </c>
      <c r="CK30" s="11">
        <f t="shared" si="80"/>
        <v>15</v>
      </c>
      <c r="CL30" s="2">
        <v>0</v>
      </c>
      <c r="CM30" s="2">
        <v>23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11">
        <f t="shared" si="81"/>
        <v>23</v>
      </c>
      <c r="CT30" s="2">
        <v>0</v>
      </c>
      <c r="CU30" s="2">
        <v>23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11">
        <f t="shared" si="82"/>
        <v>23</v>
      </c>
      <c r="DB30" s="2">
        <v>0</v>
      </c>
      <c r="DC30" s="2">
        <v>23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11">
        <f t="shared" si="83"/>
        <v>23</v>
      </c>
      <c r="DJ30" s="2">
        <v>0</v>
      </c>
      <c r="DK30" s="2">
        <v>23</v>
      </c>
      <c r="DL30" s="2">
        <v>0</v>
      </c>
      <c r="DM30" s="2">
        <v>0</v>
      </c>
      <c r="DN30" s="2">
        <v>0</v>
      </c>
      <c r="DO30" s="2">
        <v>0</v>
      </c>
      <c r="DP30" s="2">
        <v>0</v>
      </c>
      <c r="DQ30" s="11">
        <f t="shared" si="84"/>
        <v>23</v>
      </c>
    </row>
    <row r="31" spans="1:121" x14ac:dyDescent="0.25">
      <c r="A31" s="31" t="s">
        <v>34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1"/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1">
        <f t="shared" si="71"/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72"/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73"/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74"/>
        <v>0</v>
      </c>
      <c r="AP31" s="2">
        <v>0</v>
      </c>
      <c r="AQ31" s="2">
        <v>0</v>
      </c>
      <c r="AR31" s="2">
        <v>9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75"/>
        <v>9</v>
      </c>
      <c r="AX31" s="2">
        <v>0</v>
      </c>
      <c r="AY31" s="2">
        <v>0</v>
      </c>
      <c r="AZ31" s="2">
        <v>13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76"/>
        <v>13</v>
      </c>
      <c r="BF31" s="2">
        <v>0</v>
      </c>
      <c r="BG31" s="2">
        <v>0</v>
      </c>
      <c r="BH31" s="2">
        <v>10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77"/>
        <v>10</v>
      </c>
      <c r="BN31" s="2">
        <v>0</v>
      </c>
      <c r="BO31" s="2">
        <v>0</v>
      </c>
      <c r="BP31" s="2">
        <v>10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78"/>
        <v>10</v>
      </c>
      <c r="BV31" s="2">
        <v>0</v>
      </c>
      <c r="BW31" s="2">
        <v>0</v>
      </c>
      <c r="BX31" s="2">
        <v>10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79"/>
        <v>10</v>
      </c>
      <c r="CD31" s="2">
        <v>0</v>
      </c>
      <c r="CE31" s="2">
        <v>0</v>
      </c>
      <c r="CF31" s="2">
        <v>50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80"/>
        <v>50</v>
      </c>
      <c r="CL31" s="2">
        <v>0</v>
      </c>
      <c r="CM31" s="2">
        <v>0</v>
      </c>
      <c r="CN31" s="2">
        <v>50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81"/>
        <v>50</v>
      </c>
      <c r="CT31" s="2">
        <v>0</v>
      </c>
      <c r="CU31" s="2">
        <v>0</v>
      </c>
      <c r="CV31" s="2">
        <v>50</v>
      </c>
      <c r="CW31" s="2">
        <v>0</v>
      </c>
      <c r="CX31" s="2">
        <v>0</v>
      </c>
      <c r="CY31" s="2">
        <v>0</v>
      </c>
      <c r="CZ31" s="2">
        <v>0</v>
      </c>
      <c r="DA31" s="11">
        <f t="shared" si="82"/>
        <v>50</v>
      </c>
      <c r="DB31" s="2">
        <v>0</v>
      </c>
      <c r="DC31" s="2">
        <v>0</v>
      </c>
      <c r="DD31" s="2">
        <v>50</v>
      </c>
      <c r="DE31" s="2">
        <v>0</v>
      </c>
      <c r="DF31" s="2">
        <v>0</v>
      </c>
      <c r="DG31" s="2">
        <v>0</v>
      </c>
      <c r="DH31" s="2">
        <v>0</v>
      </c>
      <c r="DI31" s="11">
        <f t="shared" si="83"/>
        <v>50</v>
      </c>
      <c r="DJ31" s="2">
        <v>0</v>
      </c>
      <c r="DK31" s="2">
        <v>0</v>
      </c>
      <c r="DL31" s="2">
        <v>50</v>
      </c>
      <c r="DM31" s="2">
        <v>0</v>
      </c>
      <c r="DN31" s="2">
        <v>0</v>
      </c>
      <c r="DO31" s="2">
        <v>0</v>
      </c>
      <c r="DP31" s="2">
        <v>0</v>
      </c>
      <c r="DQ31" s="11">
        <f t="shared" si="84"/>
        <v>50</v>
      </c>
    </row>
    <row r="32" spans="1:121" x14ac:dyDescent="0.25">
      <c r="A32" s="31" t="s">
        <v>35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1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71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72"/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73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74"/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75"/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11">
        <f t="shared" si="76"/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77"/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78"/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79"/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80"/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81"/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11">
        <f t="shared" si="82"/>
        <v>0</v>
      </c>
      <c r="DB32" s="2">
        <v>0</v>
      </c>
      <c r="DC32" s="2">
        <v>0</v>
      </c>
      <c r="DD32" s="2">
        <v>0</v>
      </c>
      <c r="DE32" s="2">
        <v>0</v>
      </c>
      <c r="DF32" s="2">
        <v>0</v>
      </c>
      <c r="DG32" s="2">
        <v>0</v>
      </c>
      <c r="DH32" s="2">
        <v>0</v>
      </c>
      <c r="DI32" s="11">
        <f t="shared" si="83"/>
        <v>0</v>
      </c>
      <c r="DJ32" s="2">
        <v>0</v>
      </c>
      <c r="DK32" s="2">
        <v>0</v>
      </c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11">
        <f t="shared" si="84"/>
        <v>0</v>
      </c>
    </row>
    <row r="33" spans="1:121" x14ac:dyDescent="0.25">
      <c r="A33" s="31" t="s">
        <v>36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1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71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72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73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74"/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75"/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76"/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77"/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78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79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80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81"/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11">
        <f t="shared" si="82"/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11">
        <f t="shared" si="83"/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11">
        <f t="shared" si="84"/>
        <v>0</v>
      </c>
    </row>
    <row r="34" spans="1:121" x14ac:dyDescent="0.25">
      <c r="A34" s="31" t="s">
        <v>37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si="1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1">
        <f t="shared" si="71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1">
        <f t="shared" si="72"/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11">
        <f t="shared" si="73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f t="shared" si="74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39</v>
      </c>
      <c r="AU34" s="2">
        <v>0</v>
      </c>
      <c r="AV34" s="2">
        <v>0</v>
      </c>
      <c r="AW34" s="11">
        <f t="shared" si="75"/>
        <v>39</v>
      </c>
      <c r="AX34" s="2">
        <v>0</v>
      </c>
      <c r="AY34" s="2">
        <v>0</v>
      </c>
      <c r="AZ34" s="2">
        <v>0</v>
      </c>
      <c r="BA34" s="2">
        <v>0</v>
      </c>
      <c r="BB34" s="2">
        <v>39</v>
      </c>
      <c r="BC34" s="2">
        <v>0</v>
      </c>
      <c r="BD34" s="2">
        <v>0</v>
      </c>
      <c r="BE34" s="11">
        <f t="shared" si="76"/>
        <v>39</v>
      </c>
      <c r="BF34" s="2">
        <v>0</v>
      </c>
      <c r="BG34" s="2">
        <v>0</v>
      </c>
      <c r="BH34" s="2">
        <v>0</v>
      </c>
      <c r="BI34" s="2">
        <v>0</v>
      </c>
      <c r="BJ34" s="2">
        <v>39</v>
      </c>
      <c r="BK34" s="2">
        <v>0</v>
      </c>
      <c r="BL34" s="2">
        <v>0</v>
      </c>
      <c r="BM34" s="11">
        <f t="shared" si="77"/>
        <v>39</v>
      </c>
      <c r="BN34" s="2">
        <v>0</v>
      </c>
      <c r="BO34" s="2">
        <v>0</v>
      </c>
      <c r="BP34" s="2">
        <v>0</v>
      </c>
      <c r="BQ34" s="2">
        <v>0</v>
      </c>
      <c r="BR34" s="2">
        <v>39</v>
      </c>
      <c r="BS34" s="2">
        <v>0</v>
      </c>
      <c r="BT34" s="2">
        <v>0</v>
      </c>
      <c r="BU34" s="11">
        <f t="shared" si="78"/>
        <v>39</v>
      </c>
      <c r="BV34" s="2">
        <v>0</v>
      </c>
      <c r="BW34" s="2">
        <v>0</v>
      </c>
      <c r="BX34" s="2">
        <v>0</v>
      </c>
      <c r="BY34" s="2">
        <v>0</v>
      </c>
      <c r="BZ34" s="2">
        <v>39</v>
      </c>
      <c r="CA34" s="2">
        <v>0</v>
      </c>
      <c r="CB34" s="2">
        <v>0</v>
      </c>
      <c r="CC34" s="11">
        <f t="shared" si="79"/>
        <v>39</v>
      </c>
      <c r="CD34" s="2">
        <v>0</v>
      </c>
      <c r="CE34" s="2">
        <v>0</v>
      </c>
      <c r="CF34" s="2">
        <v>0</v>
      </c>
      <c r="CG34" s="2">
        <v>0</v>
      </c>
      <c r="CH34" s="2">
        <v>39</v>
      </c>
      <c r="CI34" s="2">
        <v>0</v>
      </c>
      <c r="CJ34" s="2">
        <v>0</v>
      </c>
      <c r="CK34" s="11">
        <f t="shared" si="80"/>
        <v>39</v>
      </c>
      <c r="CL34" s="2">
        <v>26</v>
      </c>
      <c r="CM34" s="2">
        <v>9</v>
      </c>
      <c r="CN34" s="2">
        <v>0</v>
      </c>
      <c r="CO34" s="2">
        <v>25</v>
      </c>
      <c r="CP34" s="2">
        <v>0</v>
      </c>
      <c r="CQ34" s="2">
        <v>0</v>
      </c>
      <c r="CR34" s="2">
        <v>0</v>
      </c>
      <c r="CS34" s="11">
        <f t="shared" si="81"/>
        <v>60</v>
      </c>
      <c r="CT34" s="2">
        <v>0</v>
      </c>
      <c r="CU34" s="2">
        <v>26</v>
      </c>
      <c r="CV34" s="2">
        <v>9</v>
      </c>
      <c r="CW34" s="2">
        <v>0</v>
      </c>
      <c r="CX34" s="2">
        <v>25</v>
      </c>
      <c r="CY34" s="2">
        <v>0</v>
      </c>
      <c r="CZ34" s="2">
        <v>0</v>
      </c>
      <c r="DA34" s="11">
        <f t="shared" si="82"/>
        <v>60</v>
      </c>
      <c r="DB34" s="2">
        <v>26</v>
      </c>
      <c r="DC34" s="2">
        <v>9</v>
      </c>
      <c r="DD34" s="2">
        <v>0</v>
      </c>
      <c r="DE34" s="2">
        <v>25</v>
      </c>
      <c r="DF34" s="2">
        <v>0</v>
      </c>
      <c r="DG34" s="2">
        <v>0</v>
      </c>
      <c r="DH34" s="2">
        <v>0</v>
      </c>
      <c r="DI34" s="11">
        <f t="shared" si="83"/>
        <v>60</v>
      </c>
      <c r="DJ34" s="2">
        <v>26</v>
      </c>
      <c r="DK34" s="2">
        <v>9</v>
      </c>
      <c r="DL34" s="2">
        <v>0</v>
      </c>
      <c r="DM34" s="2">
        <v>25</v>
      </c>
      <c r="DN34" s="2">
        <v>0</v>
      </c>
      <c r="DO34" s="2">
        <v>0</v>
      </c>
      <c r="DP34" s="2">
        <v>0</v>
      </c>
      <c r="DQ34" s="11">
        <f t="shared" si="84"/>
        <v>60</v>
      </c>
    </row>
    <row r="35" spans="1:121" x14ac:dyDescent="0.25">
      <c r="A35" s="31" t="s">
        <v>38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1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71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72"/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11">
        <f t="shared" si="73"/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11">
        <f t="shared" si="74"/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11">
        <f t="shared" si="75"/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11">
        <f t="shared" si="76"/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11">
        <f t="shared" si="77"/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11">
        <f t="shared" si="78"/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11">
        <f t="shared" si="79"/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11">
        <f t="shared" si="80"/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81"/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11">
        <f t="shared" si="82"/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11">
        <f t="shared" si="83"/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11">
        <f t="shared" si="84"/>
        <v>0</v>
      </c>
    </row>
    <row r="36" spans="1:121" x14ac:dyDescent="0.25">
      <c r="A36" s="31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5">
        <f t="shared" ref="I36" si="85">SUM(B36:H36)</f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5">
        <f t="shared" ref="Q36" si="86">SUM(J36:P36)</f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5">
        <f t="shared" ref="Y36" si="87">SUM(R36:X36)</f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5">
        <f t="shared" ref="AG36" si="88">SUM(Z36:AF36)</f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5">
        <f t="shared" ref="AO36" si="89">SUM(AH36:AN36)</f>
        <v>0</v>
      </c>
      <c r="AP36" s="2">
        <v>10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5">
        <f t="shared" ref="AW36" si="90">SUM(AP36:AV36)</f>
        <v>10</v>
      </c>
      <c r="AX36" s="2">
        <v>10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5">
        <f t="shared" ref="BE36" si="91">SUM(AX36:BD36)</f>
        <v>10</v>
      </c>
      <c r="BF36" s="2">
        <v>10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5">
        <f t="shared" ref="BM36" si="92">SUM(BF36:BL36)</f>
        <v>10</v>
      </c>
      <c r="BN36" s="2">
        <v>10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5">
        <f t="shared" ref="BU36" si="93">SUM(BN36:BT36)</f>
        <v>10</v>
      </c>
      <c r="BV36" s="2">
        <v>8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5">
        <f t="shared" ref="CC36" si="94">SUM(BV36:CB36)</f>
        <v>8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5">
        <f t="shared" ref="CK36" si="95">SUM(CD36:CJ36)</f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5">
        <f t="shared" ref="CS36" si="96">SUM(CL36:CR36)</f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25">
        <f t="shared" ref="DA36" si="97">SUM(CT36:CZ36)</f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25">
        <f t="shared" ref="DI36" si="98">SUM(DB36:DH36)</f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5">
        <f t="shared" ref="DQ36" si="99">SUM(DJ36:DP36)</f>
        <v>0</v>
      </c>
    </row>
    <row r="37" spans="1:121" x14ac:dyDescent="0.25">
      <c r="A37" s="31" t="s">
        <v>53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1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71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72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73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74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75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76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77"/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78"/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5">
        <f t="shared" si="79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80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81"/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5">
        <f t="shared" si="82"/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5">
        <f t="shared" si="83"/>
        <v>0</v>
      </c>
      <c r="DJ37" s="2">
        <v>0</v>
      </c>
      <c r="DK37" s="2">
        <v>0</v>
      </c>
      <c r="DL37" s="2">
        <v>0</v>
      </c>
      <c r="DM37" s="2">
        <v>8</v>
      </c>
      <c r="DN37" s="2">
        <v>0</v>
      </c>
      <c r="DO37" s="2">
        <v>0</v>
      </c>
      <c r="DP37" s="2">
        <v>0</v>
      </c>
      <c r="DQ37" s="25">
        <f t="shared" si="84"/>
        <v>8</v>
      </c>
    </row>
    <row r="38" spans="1:121" x14ac:dyDescent="0.25">
      <c r="A38" s="34" t="s">
        <v>18</v>
      </c>
      <c r="B38" s="36">
        <f>SUM(B29:B37)</f>
        <v>0</v>
      </c>
      <c r="C38" s="36">
        <f t="shared" ref="C38:I38" si="100">SUM(C29:C37)</f>
        <v>0</v>
      </c>
      <c r="D38" s="36">
        <f t="shared" si="100"/>
        <v>0</v>
      </c>
      <c r="E38" s="36">
        <f t="shared" si="100"/>
        <v>0</v>
      </c>
      <c r="F38" s="36">
        <f t="shared" si="100"/>
        <v>0</v>
      </c>
      <c r="G38" s="36">
        <f t="shared" si="100"/>
        <v>0</v>
      </c>
      <c r="H38" s="36">
        <f t="shared" si="100"/>
        <v>0</v>
      </c>
      <c r="I38" s="36">
        <f t="shared" si="100"/>
        <v>0</v>
      </c>
      <c r="J38" s="36">
        <f>SUM(J29:J37)</f>
        <v>0</v>
      </c>
      <c r="K38" s="36">
        <f t="shared" ref="K38:Q38" si="101">SUM(K29:K37)</f>
        <v>0</v>
      </c>
      <c r="L38" s="36">
        <f t="shared" si="101"/>
        <v>0</v>
      </c>
      <c r="M38" s="36">
        <f t="shared" si="101"/>
        <v>0</v>
      </c>
      <c r="N38" s="36">
        <f t="shared" si="101"/>
        <v>0</v>
      </c>
      <c r="O38" s="36">
        <f t="shared" si="101"/>
        <v>0</v>
      </c>
      <c r="P38" s="36">
        <f t="shared" si="101"/>
        <v>0</v>
      </c>
      <c r="Q38" s="36">
        <f t="shared" si="101"/>
        <v>0</v>
      </c>
      <c r="R38" s="36">
        <f>SUM(R29:R37)</f>
        <v>0</v>
      </c>
      <c r="S38" s="36">
        <f t="shared" ref="S38:Y38" si="102">SUM(S29:S37)</f>
        <v>0</v>
      </c>
      <c r="T38" s="36">
        <f t="shared" si="102"/>
        <v>0</v>
      </c>
      <c r="U38" s="36">
        <f t="shared" si="102"/>
        <v>0</v>
      </c>
      <c r="V38" s="36">
        <f t="shared" si="102"/>
        <v>0</v>
      </c>
      <c r="W38" s="36">
        <f t="shared" si="102"/>
        <v>0</v>
      </c>
      <c r="X38" s="36">
        <f t="shared" si="102"/>
        <v>0</v>
      </c>
      <c r="Y38" s="36">
        <f t="shared" si="102"/>
        <v>0</v>
      </c>
      <c r="Z38" s="36">
        <f>SUM(Z29:Z37)</f>
        <v>0</v>
      </c>
      <c r="AA38" s="36">
        <f t="shared" ref="AA38:AG38" si="103">SUM(AA29:AA37)</f>
        <v>0</v>
      </c>
      <c r="AB38" s="36">
        <f t="shared" si="103"/>
        <v>0</v>
      </c>
      <c r="AC38" s="36">
        <f t="shared" si="103"/>
        <v>0</v>
      </c>
      <c r="AD38" s="36">
        <f t="shared" si="103"/>
        <v>0</v>
      </c>
      <c r="AE38" s="36">
        <f t="shared" si="103"/>
        <v>0</v>
      </c>
      <c r="AF38" s="36">
        <f t="shared" si="103"/>
        <v>0</v>
      </c>
      <c r="AG38" s="36">
        <f t="shared" si="103"/>
        <v>0</v>
      </c>
      <c r="AH38" s="36">
        <f>SUM(AH29:AH37)</f>
        <v>0</v>
      </c>
      <c r="AI38" s="36">
        <f t="shared" ref="AI38:AO38" si="104">SUM(AI29:AI37)</f>
        <v>0</v>
      </c>
      <c r="AJ38" s="36">
        <f t="shared" si="104"/>
        <v>0</v>
      </c>
      <c r="AK38" s="36">
        <f t="shared" si="104"/>
        <v>0</v>
      </c>
      <c r="AL38" s="36">
        <f t="shared" si="104"/>
        <v>16</v>
      </c>
      <c r="AM38" s="36">
        <f t="shared" si="104"/>
        <v>0</v>
      </c>
      <c r="AN38" s="36">
        <f t="shared" si="104"/>
        <v>0</v>
      </c>
      <c r="AO38" s="36">
        <f t="shared" si="104"/>
        <v>16</v>
      </c>
      <c r="AP38" s="36">
        <f>SUM(AP29:AP37)</f>
        <v>10</v>
      </c>
      <c r="AQ38" s="36">
        <f t="shared" ref="AQ38:AW38" si="105">SUM(AQ29:AQ37)</f>
        <v>23</v>
      </c>
      <c r="AR38" s="36">
        <f t="shared" si="105"/>
        <v>49</v>
      </c>
      <c r="AS38" s="36">
        <f t="shared" si="105"/>
        <v>16</v>
      </c>
      <c r="AT38" s="36">
        <f t="shared" si="105"/>
        <v>79</v>
      </c>
      <c r="AU38" s="36">
        <f t="shared" si="105"/>
        <v>16</v>
      </c>
      <c r="AV38" s="36">
        <f t="shared" si="105"/>
        <v>0</v>
      </c>
      <c r="AW38" s="36">
        <f t="shared" si="105"/>
        <v>193</v>
      </c>
      <c r="AX38" s="36">
        <f>SUM(AX29:AX37)</f>
        <v>10</v>
      </c>
      <c r="AY38" s="36">
        <f t="shared" ref="AY38:BE38" si="106">SUM(AY29:AY37)</f>
        <v>23</v>
      </c>
      <c r="AZ38" s="36">
        <f t="shared" si="106"/>
        <v>53</v>
      </c>
      <c r="BA38" s="36">
        <f t="shared" si="106"/>
        <v>16</v>
      </c>
      <c r="BB38" s="36">
        <f t="shared" si="106"/>
        <v>79</v>
      </c>
      <c r="BC38" s="36">
        <f t="shared" si="106"/>
        <v>16</v>
      </c>
      <c r="BD38" s="36">
        <f t="shared" si="106"/>
        <v>0</v>
      </c>
      <c r="BE38" s="36">
        <f t="shared" si="106"/>
        <v>197</v>
      </c>
      <c r="BF38" s="36">
        <f>SUM(BF29:BF37)</f>
        <v>10</v>
      </c>
      <c r="BG38" s="36">
        <f t="shared" ref="BG38:BM38" si="107">SUM(BG29:BG37)</f>
        <v>0</v>
      </c>
      <c r="BH38" s="36">
        <f t="shared" si="107"/>
        <v>50</v>
      </c>
      <c r="BI38" s="36">
        <f t="shared" si="107"/>
        <v>16</v>
      </c>
      <c r="BJ38" s="36">
        <f t="shared" si="107"/>
        <v>79</v>
      </c>
      <c r="BK38" s="36">
        <f t="shared" si="107"/>
        <v>16</v>
      </c>
      <c r="BL38" s="36">
        <f t="shared" si="107"/>
        <v>0</v>
      </c>
      <c r="BM38" s="36">
        <f t="shared" si="107"/>
        <v>171</v>
      </c>
      <c r="BN38" s="36">
        <f>SUM(BN29:BN37)</f>
        <v>10</v>
      </c>
      <c r="BO38" s="36">
        <f t="shared" ref="BO38:BU38" si="108">SUM(BO29:BO37)</f>
        <v>0</v>
      </c>
      <c r="BP38" s="36">
        <f t="shared" si="108"/>
        <v>50</v>
      </c>
      <c r="BQ38" s="36">
        <f t="shared" si="108"/>
        <v>16</v>
      </c>
      <c r="BR38" s="36">
        <f t="shared" si="108"/>
        <v>79</v>
      </c>
      <c r="BS38" s="36">
        <f t="shared" si="108"/>
        <v>16</v>
      </c>
      <c r="BT38" s="36">
        <f t="shared" si="108"/>
        <v>0</v>
      </c>
      <c r="BU38" s="36">
        <f t="shared" si="108"/>
        <v>171</v>
      </c>
      <c r="BV38" s="36">
        <f>SUM(BV29:BV37)</f>
        <v>8</v>
      </c>
      <c r="BW38" s="36">
        <f t="shared" ref="BW38:CC38" si="109">SUM(BW29:BW37)</f>
        <v>23</v>
      </c>
      <c r="BX38" s="36">
        <f t="shared" si="109"/>
        <v>50</v>
      </c>
      <c r="BY38" s="36">
        <f t="shared" si="109"/>
        <v>16</v>
      </c>
      <c r="BZ38" s="36">
        <f t="shared" si="109"/>
        <v>79</v>
      </c>
      <c r="CA38" s="36">
        <f t="shared" si="109"/>
        <v>16</v>
      </c>
      <c r="CB38" s="36">
        <f t="shared" si="109"/>
        <v>0</v>
      </c>
      <c r="CC38" s="36">
        <f t="shared" si="109"/>
        <v>192</v>
      </c>
      <c r="CD38" s="36">
        <f>SUM(CD29:CD37)</f>
        <v>0</v>
      </c>
      <c r="CE38" s="36">
        <f t="shared" ref="CE38:CK38" si="110">SUM(CE29:CE37)</f>
        <v>0</v>
      </c>
      <c r="CF38" s="36">
        <f t="shared" si="110"/>
        <v>105</v>
      </c>
      <c r="CG38" s="36">
        <f t="shared" si="110"/>
        <v>16</v>
      </c>
      <c r="CH38" s="36">
        <f t="shared" si="110"/>
        <v>79</v>
      </c>
      <c r="CI38" s="36">
        <f t="shared" si="110"/>
        <v>16</v>
      </c>
      <c r="CJ38" s="36">
        <f t="shared" si="110"/>
        <v>0</v>
      </c>
      <c r="CK38" s="36">
        <f t="shared" si="110"/>
        <v>216</v>
      </c>
      <c r="CL38" s="36">
        <f>SUM(CL29:CL37)</f>
        <v>26</v>
      </c>
      <c r="CM38" s="36">
        <f t="shared" ref="CM38:CS38" si="111">SUM(CM29:CM37)</f>
        <v>32</v>
      </c>
      <c r="CN38" s="36">
        <f t="shared" si="111"/>
        <v>90</v>
      </c>
      <c r="CO38" s="36">
        <f t="shared" si="111"/>
        <v>41</v>
      </c>
      <c r="CP38" s="36">
        <f t="shared" si="111"/>
        <v>40</v>
      </c>
      <c r="CQ38" s="36">
        <f t="shared" si="111"/>
        <v>16</v>
      </c>
      <c r="CR38" s="36">
        <f t="shared" si="111"/>
        <v>0</v>
      </c>
      <c r="CS38" s="36">
        <f t="shared" si="111"/>
        <v>245</v>
      </c>
      <c r="CT38" s="36">
        <f>SUM(CT29:CT37)</f>
        <v>0</v>
      </c>
      <c r="CU38" s="36">
        <f t="shared" ref="CU38:DA38" si="112">SUM(CU29:CU37)</f>
        <v>49</v>
      </c>
      <c r="CV38" s="36">
        <f t="shared" si="112"/>
        <v>99</v>
      </c>
      <c r="CW38" s="36">
        <f t="shared" si="112"/>
        <v>16</v>
      </c>
      <c r="CX38" s="36">
        <f t="shared" si="112"/>
        <v>65</v>
      </c>
      <c r="CY38" s="36">
        <f t="shared" si="112"/>
        <v>16</v>
      </c>
      <c r="CZ38" s="36">
        <f t="shared" si="112"/>
        <v>0</v>
      </c>
      <c r="DA38" s="36">
        <f t="shared" si="112"/>
        <v>245</v>
      </c>
      <c r="DB38" s="36">
        <f>SUM(DB29:DB37)</f>
        <v>26</v>
      </c>
      <c r="DC38" s="36">
        <f t="shared" ref="DC38:DI38" si="113">SUM(DC29:DC37)</f>
        <v>32</v>
      </c>
      <c r="DD38" s="36">
        <f t="shared" si="113"/>
        <v>90</v>
      </c>
      <c r="DE38" s="36">
        <f t="shared" si="113"/>
        <v>41</v>
      </c>
      <c r="DF38" s="36">
        <f t="shared" si="113"/>
        <v>40</v>
      </c>
      <c r="DG38" s="36">
        <f t="shared" si="113"/>
        <v>16</v>
      </c>
      <c r="DH38" s="36">
        <f t="shared" si="113"/>
        <v>0</v>
      </c>
      <c r="DI38" s="36">
        <f t="shared" si="113"/>
        <v>245</v>
      </c>
      <c r="DJ38" s="36">
        <f>SUM(DJ29:DJ37)</f>
        <v>26</v>
      </c>
      <c r="DK38" s="36">
        <f t="shared" ref="DK38:DQ38" si="114">SUM(DK29:DK37)</f>
        <v>32</v>
      </c>
      <c r="DL38" s="36">
        <f t="shared" si="114"/>
        <v>90</v>
      </c>
      <c r="DM38" s="36">
        <f t="shared" si="114"/>
        <v>49</v>
      </c>
      <c r="DN38" s="36">
        <f t="shared" si="114"/>
        <v>40</v>
      </c>
      <c r="DO38" s="36">
        <f t="shared" si="114"/>
        <v>16</v>
      </c>
      <c r="DP38" s="36">
        <f t="shared" si="114"/>
        <v>0</v>
      </c>
      <c r="DQ38" s="36">
        <f t="shared" si="114"/>
        <v>253</v>
      </c>
    </row>
    <row r="39" spans="1:121" x14ac:dyDescent="0.25">
      <c r="A39" s="38" t="s">
        <v>40</v>
      </c>
      <c r="I39" s="37"/>
      <c r="P39" s="2"/>
      <c r="Q39" s="37"/>
      <c r="X39" s="2"/>
      <c r="Y39" s="37"/>
      <c r="AF39" s="2"/>
      <c r="AG39" s="37"/>
      <c r="AN39" s="2"/>
      <c r="AO39" s="37"/>
      <c r="AV39" s="2"/>
      <c r="AW39" s="37"/>
      <c r="BD39" s="2"/>
      <c r="BE39" s="37"/>
      <c r="BL39" s="2"/>
      <c r="BM39" s="37"/>
      <c r="BT39" s="2"/>
      <c r="BU39" s="37"/>
      <c r="CB39" s="2"/>
      <c r="CC39" s="37"/>
      <c r="CJ39" s="2"/>
      <c r="CK39" s="37"/>
      <c r="CR39" s="2"/>
      <c r="CS39" s="37"/>
      <c r="CZ39" s="2"/>
      <c r="DA39" s="37"/>
      <c r="DH39" s="2"/>
      <c r="DI39" s="37"/>
      <c r="DP39" s="2"/>
      <c r="DQ39" s="37"/>
    </row>
    <row r="40" spans="1:121" x14ac:dyDescent="0.25">
      <c r="A40" s="30" t="s">
        <v>41</v>
      </c>
      <c r="B40" s="28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f t="shared" si="1"/>
        <v>0</v>
      </c>
      <c r="J40" s="28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ref="Q40:Q45" si="115">SUM(J40:P40)</f>
        <v>0</v>
      </c>
      <c r="R40" s="28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f t="shared" ref="Y40:Y45" si="116">SUM(R40:X40)</f>
        <v>0</v>
      </c>
      <c r="Z40" s="28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f>SUM(Z40:AF40)</f>
        <v>0</v>
      </c>
      <c r="AH40" s="28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f t="shared" ref="AO40:AO45" si="117">SUM(AH40:AN40)</f>
        <v>0</v>
      </c>
      <c r="AP40" s="28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f>SUM(AP40:AV40)</f>
        <v>0</v>
      </c>
      <c r="AX40" s="28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f t="shared" ref="BE40:BE45" si="118">SUM(AX40:BD40)</f>
        <v>0</v>
      </c>
      <c r="BF40" s="28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f t="shared" ref="BM40:BM45" si="119">SUM(BF40:BL40)</f>
        <v>0</v>
      </c>
      <c r="BN40" s="28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f t="shared" ref="BU40:BU45" si="120">SUM(BN40:BT40)</f>
        <v>0</v>
      </c>
      <c r="BV40" s="28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f t="shared" ref="CC40:CC45" si="121">SUM(BV40:CB40)</f>
        <v>0</v>
      </c>
      <c r="CD40" s="28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f t="shared" ref="CK40:CK45" si="122">SUM(CD40:CJ40)</f>
        <v>0</v>
      </c>
      <c r="CL40" s="28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0</v>
      </c>
      <c r="CS40" s="24">
        <f t="shared" ref="CS40:CS45" si="123">SUM(CL40:CR40)</f>
        <v>0</v>
      </c>
      <c r="CT40" s="28">
        <v>0</v>
      </c>
      <c r="CU40" s="24">
        <v>0</v>
      </c>
      <c r="CV40" s="24">
        <v>0</v>
      </c>
      <c r="CW40" s="24">
        <v>0</v>
      </c>
      <c r="CX40" s="24">
        <v>0</v>
      </c>
      <c r="CY40" s="24">
        <v>0</v>
      </c>
      <c r="CZ40" s="24">
        <v>0</v>
      </c>
      <c r="DA40" s="24">
        <f t="shared" ref="DA40:DA45" si="124">SUM(CT40:CZ40)</f>
        <v>0</v>
      </c>
      <c r="DB40" s="28">
        <v>0</v>
      </c>
      <c r="DC40" s="24">
        <v>0</v>
      </c>
      <c r="DD40" s="24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f t="shared" ref="DI40:DI45" si="125">SUM(DB40:DH40)</f>
        <v>0</v>
      </c>
      <c r="DJ40" s="28">
        <v>0</v>
      </c>
      <c r="DK40" s="24">
        <v>0</v>
      </c>
      <c r="DL40" s="24">
        <v>0</v>
      </c>
      <c r="DM40" s="24">
        <v>0</v>
      </c>
      <c r="DN40" s="24">
        <v>0</v>
      </c>
      <c r="DO40" s="24">
        <v>0</v>
      </c>
      <c r="DP40" s="24">
        <v>0</v>
      </c>
      <c r="DQ40" s="24">
        <f t="shared" ref="DQ40:DQ45" si="126">SUM(DJ40:DP40)</f>
        <v>0</v>
      </c>
    </row>
    <row r="41" spans="1:121" x14ac:dyDescent="0.25">
      <c r="A41" s="30" t="s">
        <v>48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si="1"/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15"/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si="116"/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127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105</v>
      </c>
      <c r="AO41" s="24">
        <f t="shared" si="117"/>
        <v>105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 t="shared" ref="AW41:AW46" si="128">SUM(AP41:AV41)</f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si="118"/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 t="shared" si="119"/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115</v>
      </c>
      <c r="BU41" s="24">
        <f t="shared" si="120"/>
        <v>115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si="121"/>
        <v>0</v>
      </c>
      <c r="CD41" s="28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f t="shared" si="122"/>
        <v>0</v>
      </c>
      <c r="CL41" s="28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f t="shared" si="123"/>
        <v>0</v>
      </c>
      <c r="CT41" s="28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f t="shared" si="124"/>
        <v>0</v>
      </c>
      <c r="DB41" s="28">
        <v>0</v>
      </c>
      <c r="DC41" s="24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106</v>
      </c>
      <c r="DI41" s="24">
        <f t="shared" si="125"/>
        <v>106</v>
      </c>
      <c r="DJ41" s="28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f t="shared" si="126"/>
        <v>0</v>
      </c>
    </row>
    <row r="42" spans="1:121" x14ac:dyDescent="0.25">
      <c r="A42" s="30" t="s">
        <v>49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1"/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15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f t="shared" si="116"/>
        <v>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127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f t="shared" si="117"/>
        <v>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si="128"/>
        <v>0</v>
      </c>
      <c r="AX42" s="28">
        <v>0</v>
      </c>
      <c r="AY42" s="24">
        <v>0</v>
      </c>
      <c r="AZ42" s="24">
        <v>0</v>
      </c>
      <c r="BA42" s="24">
        <v>44</v>
      </c>
      <c r="BB42" s="24">
        <v>28</v>
      </c>
      <c r="BC42" s="24">
        <v>0</v>
      </c>
      <c r="BD42" s="24">
        <v>0</v>
      </c>
      <c r="BE42" s="24">
        <f t="shared" si="118"/>
        <v>72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si="119"/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f t="shared" si="120"/>
        <v>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121"/>
        <v>0</v>
      </c>
      <c r="CD42" s="28">
        <v>0</v>
      </c>
      <c r="CE42" s="24">
        <v>61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f t="shared" si="122"/>
        <v>61</v>
      </c>
      <c r="CL42" s="28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f t="shared" si="123"/>
        <v>0</v>
      </c>
      <c r="CT42" s="28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f t="shared" si="124"/>
        <v>0</v>
      </c>
      <c r="DB42" s="28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f t="shared" si="125"/>
        <v>0</v>
      </c>
      <c r="DJ42" s="28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24">
        <v>0</v>
      </c>
      <c r="DQ42" s="24">
        <f t="shared" si="126"/>
        <v>0</v>
      </c>
    </row>
    <row r="43" spans="1:121" x14ac:dyDescent="0.25">
      <c r="A43" s="30" t="s">
        <v>51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ref="I43" si="129">SUM(B43:H43)</f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ref="Q43" si="130">SUM(J43:P43)</f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ref="Y43" si="131">SUM(R43:X43)</f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ref="AG43" si="132">SUM(Z43:AF43)</f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ref="AO43" si="133">SUM(AH43:AN43)</f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ref="AW43" si="134">SUM(AP43:AV43)</f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ref="BE43" si="135">SUM(AX43:BD43)</f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ref="BM43" si="136">SUM(BF43:BL43)</f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ref="BU43" si="137">SUM(BN43:BT43)</f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ref="CC43" si="138">SUM(BV43:CB43)</f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ref="CK43" si="139">SUM(CD43:CJ43)</f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ref="CS43" si="140">SUM(CL43:CR43)</f>
        <v>0</v>
      </c>
      <c r="CT43" s="28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60</v>
      </c>
      <c r="DA43" s="24">
        <f t="shared" ref="DA43" si="141">SUM(CT43:CZ43)</f>
        <v>60</v>
      </c>
      <c r="DB43" s="28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f t="shared" ref="DI43" si="142">SUM(DB43:DH43)</f>
        <v>0</v>
      </c>
      <c r="DJ43" s="28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f t="shared" ref="DQ43" si="143">SUM(DJ43:DP43)</f>
        <v>0</v>
      </c>
    </row>
    <row r="44" spans="1:121" x14ac:dyDescent="0.25">
      <c r="A44" s="30" t="s">
        <v>42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115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116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127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117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128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118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119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120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121"/>
        <v>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122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123"/>
        <v>0</v>
      </c>
      <c r="CT44" s="28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f t="shared" si="124"/>
        <v>0</v>
      </c>
      <c r="DB44" s="28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f t="shared" si="125"/>
        <v>0</v>
      </c>
      <c r="DJ44" s="28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f t="shared" si="126"/>
        <v>0</v>
      </c>
    </row>
    <row r="45" spans="1:121" x14ac:dyDescent="0.25">
      <c r="A45" s="30" t="s">
        <v>47</v>
      </c>
      <c r="B45" s="28">
        <v>317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>SUM(B45:H45)</f>
        <v>317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115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116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127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117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128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118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119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120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121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122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123"/>
        <v>0</v>
      </c>
      <c r="CT45" s="28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f t="shared" si="124"/>
        <v>0</v>
      </c>
      <c r="DB45" s="28">
        <v>0</v>
      </c>
      <c r="DC45" s="24">
        <v>0</v>
      </c>
      <c r="DD45" s="24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f t="shared" si="125"/>
        <v>0</v>
      </c>
      <c r="DJ45" s="28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f t="shared" si="126"/>
        <v>0</v>
      </c>
    </row>
    <row r="46" spans="1:121" s="47" customFormat="1" x14ac:dyDescent="0.25">
      <c r="A46" s="46" t="s">
        <v>46</v>
      </c>
      <c r="B46" s="24">
        <v>0</v>
      </c>
      <c r="C46" s="24">
        <f t="shared" ref="C46:H46" si="144">SUM(C40:C45)</f>
        <v>0</v>
      </c>
      <c r="D46" s="24">
        <f t="shared" si="144"/>
        <v>0</v>
      </c>
      <c r="E46" s="24">
        <f t="shared" si="144"/>
        <v>0</v>
      </c>
      <c r="F46" s="24">
        <f t="shared" si="144"/>
        <v>0</v>
      </c>
      <c r="G46" s="24">
        <f t="shared" si="144"/>
        <v>0</v>
      </c>
      <c r="H46" s="24">
        <f t="shared" si="144"/>
        <v>0</v>
      </c>
      <c r="I46" s="24">
        <v>0</v>
      </c>
      <c r="J46" s="24">
        <f>SUM(J40:J45)</f>
        <v>0</v>
      </c>
      <c r="K46" s="24">
        <f t="shared" ref="K46:Q46" si="145">SUM(K40:K45)</f>
        <v>0</v>
      </c>
      <c r="L46" s="24">
        <f t="shared" si="145"/>
        <v>0</v>
      </c>
      <c r="M46" s="24">
        <f t="shared" si="145"/>
        <v>0</v>
      </c>
      <c r="N46" s="24">
        <f t="shared" si="145"/>
        <v>0</v>
      </c>
      <c r="O46" s="24">
        <f t="shared" si="145"/>
        <v>0</v>
      </c>
      <c r="P46" s="24">
        <f t="shared" si="145"/>
        <v>0</v>
      </c>
      <c r="Q46" s="24">
        <f t="shared" si="145"/>
        <v>0</v>
      </c>
      <c r="R46" s="24">
        <f>SUM(R40:R45)</f>
        <v>0</v>
      </c>
      <c r="S46" s="24">
        <f t="shared" ref="S46:Y46" si="146">SUM(S40:S45)</f>
        <v>0</v>
      </c>
      <c r="T46" s="24">
        <f t="shared" si="146"/>
        <v>0</v>
      </c>
      <c r="U46" s="24">
        <f t="shared" si="146"/>
        <v>0</v>
      </c>
      <c r="V46" s="24">
        <f t="shared" si="146"/>
        <v>0</v>
      </c>
      <c r="W46" s="24">
        <f t="shared" si="146"/>
        <v>0</v>
      </c>
      <c r="X46" s="24">
        <f t="shared" si="146"/>
        <v>0</v>
      </c>
      <c r="Y46" s="24">
        <f t="shared" si="146"/>
        <v>0</v>
      </c>
      <c r="Z46" s="24">
        <f>SUM(Z40:Z45)</f>
        <v>0</v>
      </c>
      <c r="AA46" s="24">
        <f t="shared" ref="AA46:AF46" si="147">SUM(AA40:AA45)</f>
        <v>0</v>
      </c>
      <c r="AB46" s="24">
        <f t="shared" si="147"/>
        <v>0</v>
      </c>
      <c r="AC46" s="24">
        <f t="shared" si="147"/>
        <v>0</v>
      </c>
      <c r="AD46" s="24">
        <v>378</v>
      </c>
      <c r="AE46" s="24">
        <f t="shared" si="147"/>
        <v>0</v>
      </c>
      <c r="AF46" s="24">
        <f t="shared" si="147"/>
        <v>0</v>
      </c>
      <c r="AG46" s="24">
        <f t="shared" si="127"/>
        <v>378</v>
      </c>
      <c r="AH46" s="24">
        <f>SUM(AH40:AH45)</f>
        <v>0</v>
      </c>
      <c r="AI46" s="24">
        <f t="shared" ref="AI46:AM46" si="148">SUM(AI40:AI45)</f>
        <v>0</v>
      </c>
      <c r="AJ46" s="24">
        <f t="shared" si="148"/>
        <v>0</v>
      </c>
      <c r="AK46" s="24">
        <f t="shared" si="148"/>
        <v>0</v>
      </c>
      <c r="AL46" s="24">
        <f t="shared" si="148"/>
        <v>0</v>
      </c>
      <c r="AM46" s="24">
        <f t="shared" si="148"/>
        <v>0</v>
      </c>
      <c r="AN46" s="24">
        <v>0</v>
      </c>
      <c r="AO46" s="24">
        <v>0</v>
      </c>
      <c r="AP46" s="24">
        <f>SUM(AP40:AP45)</f>
        <v>0</v>
      </c>
      <c r="AQ46" s="24">
        <f t="shared" ref="AQ46:AV46" si="149">SUM(AQ40:AQ45)</f>
        <v>0</v>
      </c>
      <c r="AR46" s="24">
        <f t="shared" si="149"/>
        <v>0</v>
      </c>
      <c r="AS46" s="24">
        <f t="shared" si="149"/>
        <v>0</v>
      </c>
      <c r="AT46" s="24">
        <f t="shared" si="149"/>
        <v>0</v>
      </c>
      <c r="AU46" s="24">
        <f t="shared" si="149"/>
        <v>0</v>
      </c>
      <c r="AV46" s="24">
        <f t="shared" si="149"/>
        <v>0</v>
      </c>
      <c r="AW46" s="24">
        <f t="shared" si="128"/>
        <v>0</v>
      </c>
      <c r="AX46" s="24">
        <f>SUM(AX40:AX45)</f>
        <v>0</v>
      </c>
      <c r="AY46" s="24">
        <f t="shared" ref="AY46:BD46" si="150">SUM(AY40:AY45)</f>
        <v>0</v>
      </c>
      <c r="AZ46" s="24">
        <f t="shared" si="150"/>
        <v>0</v>
      </c>
      <c r="BA46" s="24">
        <v>0</v>
      </c>
      <c r="BB46" s="24">
        <v>0</v>
      </c>
      <c r="BC46" s="24">
        <f t="shared" si="150"/>
        <v>0</v>
      </c>
      <c r="BD46" s="24">
        <f t="shared" si="150"/>
        <v>0</v>
      </c>
      <c r="BE46" s="24">
        <v>0</v>
      </c>
      <c r="BF46" s="24">
        <f>SUM(BF40:BF45)</f>
        <v>0</v>
      </c>
      <c r="BG46" s="24">
        <f t="shared" ref="BG46:BM46" si="151">SUM(BG40:BG45)</f>
        <v>0</v>
      </c>
      <c r="BH46" s="24">
        <f t="shared" si="151"/>
        <v>0</v>
      </c>
      <c r="BI46" s="24">
        <f t="shared" si="151"/>
        <v>0</v>
      </c>
      <c r="BJ46" s="24">
        <f t="shared" si="151"/>
        <v>0</v>
      </c>
      <c r="BK46" s="24">
        <f t="shared" si="151"/>
        <v>0</v>
      </c>
      <c r="BL46" s="24">
        <f t="shared" si="151"/>
        <v>0</v>
      </c>
      <c r="BM46" s="24">
        <f t="shared" si="151"/>
        <v>0</v>
      </c>
      <c r="BN46" s="24">
        <f>SUM(BN40:BN45)</f>
        <v>0</v>
      </c>
      <c r="BO46" s="24">
        <f t="shared" ref="BO46:BS46" si="152">SUM(BO40:BO45)</f>
        <v>0</v>
      </c>
      <c r="BP46" s="24">
        <f t="shared" si="152"/>
        <v>0</v>
      </c>
      <c r="BQ46" s="24">
        <f t="shared" si="152"/>
        <v>0</v>
      </c>
      <c r="BR46" s="24">
        <f t="shared" si="152"/>
        <v>0</v>
      </c>
      <c r="BS46" s="24">
        <f t="shared" si="152"/>
        <v>0</v>
      </c>
      <c r="BT46" s="24">
        <v>0</v>
      </c>
      <c r="BU46" s="24">
        <v>0</v>
      </c>
      <c r="BV46" s="24">
        <f>SUM(BV40:BV45)</f>
        <v>0</v>
      </c>
      <c r="BW46" s="24">
        <f t="shared" ref="BW46:CC46" si="153">SUM(BW40:BW45)</f>
        <v>0</v>
      </c>
      <c r="BX46" s="24">
        <f t="shared" si="153"/>
        <v>0</v>
      </c>
      <c r="BY46" s="24">
        <f t="shared" si="153"/>
        <v>0</v>
      </c>
      <c r="BZ46" s="24">
        <f t="shared" si="153"/>
        <v>0</v>
      </c>
      <c r="CA46" s="24">
        <f t="shared" si="153"/>
        <v>0</v>
      </c>
      <c r="CB46" s="24">
        <f t="shared" si="153"/>
        <v>0</v>
      </c>
      <c r="CC46" s="24">
        <f t="shared" si="153"/>
        <v>0</v>
      </c>
      <c r="CD46" s="24">
        <f>SUM(CD40:CD45)</f>
        <v>0</v>
      </c>
      <c r="CE46" s="24">
        <f t="shared" ref="CE46:CK46" si="154">SUM(CE40:CE45)</f>
        <v>61</v>
      </c>
      <c r="CF46" s="24">
        <f t="shared" si="154"/>
        <v>0</v>
      </c>
      <c r="CG46" s="24">
        <f t="shared" si="154"/>
        <v>0</v>
      </c>
      <c r="CH46" s="24">
        <f t="shared" si="154"/>
        <v>0</v>
      </c>
      <c r="CI46" s="24">
        <f t="shared" si="154"/>
        <v>0</v>
      </c>
      <c r="CJ46" s="24">
        <f t="shared" si="154"/>
        <v>0</v>
      </c>
      <c r="CK46" s="24">
        <f t="shared" si="154"/>
        <v>61</v>
      </c>
      <c r="CL46" s="24">
        <f>SUM(CL40:CL45)</f>
        <v>0</v>
      </c>
      <c r="CM46" s="24">
        <f t="shared" ref="CM46:CS46" si="155">SUM(CM40:CM45)</f>
        <v>0</v>
      </c>
      <c r="CN46" s="24">
        <f t="shared" si="155"/>
        <v>0</v>
      </c>
      <c r="CO46" s="24">
        <f t="shared" si="155"/>
        <v>0</v>
      </c>
      <c r="CP46" s="24">
        <f t="shared" si="155"/>
        <v>0</v>
      </c>
      <c r="CQ46" s="24">
        <f t="shared" si="155"/>
        <v>0</v>
      </c>
      <c r="CR46" s="24">
        <f t="shared" si="155"/>
        <v>0</v>
      </c>
      <c r="CS46" s="24">
        <f t="shared" si="155"/>
        <v>0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f>SUM(DB40:DB45)</f>
        <v>0</v>
      </c>
      <c r="DC46" s="24">
        <f t="shared" ref="DC46:DG46" si="156">SUM(DC40:DC45)</f>
        <v>0</v>
      </c>
      <c r="DD46" s="24">
        <f t="shared" si="156"/>
        <v>0</v>
      </c>
      <c r="DE46" s="24">
        <f t="shared" si="156"/>
        <v>0</v>
      </c>
      <c r="DF46" s="24">
        <f t="shared" si="156"/>
        <v>0</v>
      </c>
      <c r="DG46" s="24">
        <f t="shared" si="156"/>
        <v>0</v>
      </c>
      <c r="DH46" s="24">
        <v>0</v>
      </c>
      <c r="DI46" s="24">
        <v>0</v>
      </c>
      <c r="DJ46" s="24">
        <f>SUM(DJ40:DJ45)</f>
        <v>0</v>
      </c>
      <c r="DK46" s="24">
        <f t="shared" ref="DK46:DQ46" si="157">SUM(DK40:DK45)</f>
        <v>0</v>
      </c>
      <c r="DL46" s="24">
        <f t="shared" si="157"/>
        <v>0</v>
      </c>
      <c r="DM46" s="24">
        <f t="shared" si="157"/>
        <v>0</v>
      </c>
      <c r="DN46" s="24">
        <f t="shared" si="157"/>
        <v>0</v>
      </c>
      <c r="DO46" s="24">
        <f t="shared" si="157"/>
        <v>0</v>
      </c>
      <c r="DP46" s="24">
        <f t="shared" si="157"/>
        <v>0</v>
      </c>
      <c r="DQ46" s="24">
        <f t="shared" si="157"/>
        <v>0</v>
      </c>
    </row>
    <row r="47" spans="1:121" s="50" customFormat="1" x14ac:dyDescent="0.25">
      <c r="A47" s="48" t="s">
        <v>18</v>
      </c>
      <c r="B47" s="49">
        <f>SUM(B40:B46)</f>
        <v>317</v>
      </c>
      <c r="C47" s="49">
        <f t="shared" ref="C47:H47" si="158">SUM(C40:C46)</f>
        <v>0</v>
      </c>
      <c r="D47" s="49">
        <f t="shared" si="158"/>
        <v>0</v>
      </c>
      <c r="E47" s="49">
        <f t="shared" si="158"/>
        <v>0</v>
      </c>
      <c r="F47" s="49">
        <f t="shared" si="158"/>
        <v>0</v>
      </c>
      <c r="G47" s="49">
        <f t="shared" si="158"/>
        <v>0</v>
      </c>
      <c r="H47" s="49">
        <f t="shared" si="158"/>
        <v>0</v>
      </c>
      <c r="I47" s="49">
        <f>SUM(I40:I46)</f>
        <v>317</v>
      </c>
      <c r="J47" s="49">
        <f t="shared" ref="J47:Q47" si="159">SUM(J40:J46)</f>
        <v>0</v>
      </c>
      <c r="K47" s="49">
        <f t="shared" si="159"/>
        <v>0</v>
      </c>
      <c r="L47" s="49">
        <f t="shared" si="159"/>
        <v>0</v>
      </c>
      <c r="M47" s="49">
        <f t="shared" si="159"/>
        <v>0</v>
      </c>
      <c r="N47" s="49">
        <f t="shared" si="159"/>
        <v>0</v>
      </c>
      <c r="O47" s="49">
        <f t="shared" si="159"/>
        <v>0</v>
      </c>
      <c r="P47" s="49">
        <f t="shared" si="159"/>
        <v>0</v>
      </c>
      <c r="Q47" s="49">
        <f t="shared" si="159"/>
        <v>0</v>
      </c>
      <c r="R47" s="49">
        <f t="shared" ref="R47" si="160">SUM(R40:R46)</f>
        <v>0</v>
      </c>
      <c r="S47" s="49">
        <f t="shared" ref="S47" si="161">SUM(S40:S46)</f>
        <v>0</v>
      </c>
      <c r="T47" s="49">
        <f t="shared" ref="T47" si="162">SUM(T40:T46)</f>
        <v>0</v>
      </c>
      <c r="U47" s="49">
        <f t="shared" ref="U47" si="163">SUM(U40:U46)</f>
        <v>0</v>
      </c>
      <c r="V47" s="49">
        <f t="shared" ref="V47" si="164">SUM(V40:V46)</f>
        <v>0</v>
      </c>
      <c r="W47" s="49">
        <f t="shared" ref="W47" si="165">SUM(W40:W46)</f>
        <v>0</v>
      </c>
      <c r="X47" s="49">
        <f t="shared" ref="X47" si="166">SUM(X40:X46)</f>
        <v>0</v>
      </c>
      <c r="Y47" s="49">
        <f t="shared" ref="Y47" si="167">SUM(Y40:Y46)</f>
        <v>0</v>
      </c>
      <c r="Z47" s="49">
        <f t="shared" ref="Z47" si="168">SUM(Z40:Z46)</f>
        <v>0</v>
      </c>
      <c r="AA47" s="49">
        <f t="shared" ref="AA47" si="169">SUM(AA40:AA46)</f>
        <v>0</v>
      </c>
      <c r="AB47" s="49">
        <f t="shared" ref="AB47" si="170">SUM(AB40:AB46)</f>
        <v>0</v>
      </c>
      <c r="AC47" s="49">
        <f t="shared" ref="AC47" si="171">SUM(AC40:AC46)</f>
        <v>0</v>
      </c>
      <c r="AD47" s="49">
        <f t="shared" ref="AD47" si="172">SUM(AD40:AD46)</f>
        <v>378</v>
      </c>
      <c r="AE47" s="49">
        <f t="shared" ref="AE47" si="173">SUM(AE40:AE46)</f>
        <v>0</v>
      </c>
      <c r="AF47" s="49">
        <f t="shared" ref="AF47" si="174">SUM(AF40:AF46)</f>
        <v>0</v>
      </c>
      <c r="AG47" s="49">
        <f t="shared" ref="AG47" si="175">SUM(AG40:AG46)</f>
        <v>378</v>
      </c>
      <c r="AH47" s="49">
        <f t="shared" ref="AH47" si="176">SUM(AH40:AH46)</f>
        <v>0</v>
      </c>
      <c r="AI47" s="49">
        <f t="shared" ref="AI47" si="177">SUM(AI40:AI46)</f>
        <v>0</v>
      </c>
      <c r="AJ47" s="49">
        <f t="shared" ref="AJ47" si="178">SUM(AJ40:AJ46)</f>
        <v>0</v>
      </c>
      <c r="AK47" s="49">
        <f t="shared" ref="AK47" si="179">SUM(AK40:AK46)</f>
        <v>0</v>
      </c>
      <c r="AL47" s="49">
        <f t="shared" ref="AL47" si="180">SUM(AL40:AL46)</f>
        <v>0</v>
      </c>
      <c r="AM47" s="49">
        <f t="shared" ref="AM47" si="181">SUM(AM40:AM46)</f>
        <v>0</v>
      </c>
      <c r="AN47" s="49">
        <f t="shared" ref="AN47" si="182">SUM(AN40:AN46)</f>
        <v>105</v>
      </c>
      <c r="AO47" s="49">
        <f t="shared" ref="AO47" si="183">SUM(AO40:AO46)</f>
        <v>105</v>
      </c>
      <c r="AP47" s="49">
        <f t="shared" ref="AP47" si="184">SUM(AP40:AP46)</f>
        <v>0</v>
      </c>
      <c r="AQ47" s="49">
        <f t="shared" ref="AQ47" si="185">SUM(AQ40:AQ46)</f>
        <v>0</v>
      </c>
      <c r="AR47" s="49">
        <f t="shared" ref="AR47" si="186">SUM(AR40:AR46)</f>
        <v>0</v>
      </c>
      <c r="AS47" s="49">
        <f t="shared" ref="AS47" si="187">SUM(AS40:AS46)</f>
        <v>0</v>
      </c>
      <c r="AT47" s="49">
        <f t="shared" ref="AT47" si="188">SUM(AT40:AT46)</f>
        <v>0</v>
      </c>
      <c r="AU47" s="49">
        <f t="shared" ref="AU47" si="189">SUM(AU40:AU46)</f>
        <v>0</v>
      </c>
      <c r="AV47" s="49">
        <f t="shared" ref="AV47" si="190">SUM(AV40:AV46)</f>
        <v>0</v>
      </c>
      <c r="AW47" s="49">
        <f t="shared" ref="AW47" si="191">SUM(AW40:AW46)</f>
        <v>0</v>
      </c>
      <c r="AX47" s="49">
        <f t="shared" ref="AX47" si="192">SUM(AX40:AX46)</f>
        <v>0</v>
      </c>
      <c r="AY47" s="49">
        <f t="shared" ref="AY47" si="193">SUM(AY40:AY46)</f>
        <v>0</v>
      </c>
      <c r="AZ47" s="49">
        <f t="shared" ref="AZ47" si="194">SUM(AZ40:AZ46)</f>
        <v>0</v>
      </c>
      <c r="BA47" s="49">
        <f t="shared" ref="BA47" si="195">SUM(BA40:BA46)</f>
        <v>44</v>
      </c>
      <c r="BB47" s="49">
        <f t="shared" ref="BB47" si="196">SUM(BB40:BB46)</f>
        <v>28</v>
      </c>
      <c r="BC47" s="49">
        <f t="shared" ref="BC47" si="197">SUM(BC40:BC46)</f>
        <v>0</v>
      </c>
      <c r="BD47" s="49">
        <f t="shared" ref="BD47" si="198">SUM(BD40:BD46)</f>
        <v>0</v>
      </c>
      <c r="BE47" s="49">
        <f t="shared" ref="BE47" si="199">SUM(BE40:BE46)</f>
        <v>72</v>
      </c>
      <c r="BF47" s="49">
        <f t="shared" ref="BF47" si="200">SUM(BF40:BF46)</f>
        <v>0</v>
      </c>
      <c r="BG47" s="49">
        <f t="shared" ref="BG47" si="201">SUM(BG40:BG46)</f>
        <v>0</v>
      </c>
      <c r="BH47" s="49">
        <f t="shared" ref="BH47" si="202">SUM(BH40:BH46)</f>
        <v>0</v>
      </c>
      <c r="BI47" s="49">
        <f t="shared" ref="BI47" si="203">SUM(BI40:BI46)</f>
        <v>0</v>
      </c>
      <c r="BJ47" s="49">
        <f t="shared" ref="BJ47" si="204">SUM(BJ40:BJ46)</f>
        <v>0</v>
      </c>
      <c r="BK47" s="49">
        <f t="shared" ref="BK47" si="205">SUM(BK40:BK46)</f>
        <v>0</v>
      </c>
      <c r="BL47" s="49">
        <f t="shared" ref="BL47" si="206">SUM(BL40:BL46)</f>
        <v>0</v>
      </c>
      <c r="BM47" s="49">
        <f t="shared" ref="BM47" si="207">SUM(BM40:BM46)</f>
        <v>0</v>
      </c>
      <c r="BN47" s="49">
        <f t="shared" ref="BN47" si="208">SUM(BN40:BN46)</f>
        <v>0</v>
      </c>
      <c r="BO47" s="49">
        <f t="shared" ref="BO47" si="209">SUM(BO40:BO46)</f>
        <v>0</v>
      </c>
      <c r="BP47" s="49">
        <f t="shared" ref="BP47" si="210">SUM(BP40:BP46)</f>
        <v>0</v>
      </c>
      <c r="BQ47" s="49">
        <f t="shared" ref="BQ47" si="211">SUM(BQ40:BQ46)</f>
        <v>0</v>
      </c>
      <c r="BR47" s="49">
        <f t="shared" ref="BR47" si="212">SUM(BR40:BR46)</f>
        <v>0</v>
      </c>
      <c r="BS47" s="49">
        <f t="shared" ref="BS47" si="213">SUM(BS40:BS46)</f>
        <v>0</v>
      </c>
      <c r="BT47" s="49">
        <f t="shared" ref="BT47" si="214">SUM(BT40:BT46)</f>
        <v>115</v>
      </c>
      <c r="BU47" s="49">
        <f t="shared" ref="BU47" si="215">SUM(BU40:BU46)</f>
        <v>115</v>
      </c>
      <c r="BV47" s="49">
        <f t="shared" ref="BV47" si="216">SUM(BV40:BV46)</f>
        <v>0</v>
      </c>
      <c r="BW47" s="49">
        <f t="shared" ref="BW47" si="217">SUM(BW40:BW46)</f>
        <v>0</v>
      </c>
      <c r="BX47" s="49">
        <f t="shared" ref="BX47" si="218">SUM(BX40:BX46)</f>
        <v>0</v>
      </c>
      <c r="BY47" s="49">
        <f t="shared" ref="BY47" si="219">SUM(BY40:BY46)</f>
        <v>0</v>
      </c>
      <c r="BZ47" s="49">
        <f t="shared" ref="BZ47" si="220">SUM(BZ40:BZ46)</f>
        <v>0</v>
      </c>
      <c r="CA47" s="49">
        <f t="shared" ref="CA47" si="221">SUM(CA40:CA46)</f>
        <v>0</v>
      </c>
      <c r="CB47" s="49">
        <f t="shared" ref="CB47" si="222">SUM(CB40:CB46)</f>
        <v>0</v>
      </c>
      <c r="CC47" s="49">
        <f t="shared" ref="CC47" si="223">SUM(CC40:CC46)</f>
        <v>0</v>
      </c>
      <c r="CD47" s="49">
        <f t="shared" ref="CD47" si="224">SUM(CD40:CD46)</f>
        <v>0</v>
      </c>
      <c r="CE47" s="49">
        <f t="shared" ref="CE47" si="225">SUM(CE40:CE46)</f>
        <v>122</v>
      </c>
      <c r="CF47" s="49">
        <f t="shared" ref="CF47" si="226">SUM(CF40:CF46)</f>
        <v>0</v>
      </c>
      <c r="CG47" s="49">
        <f t="shared" ref="CG47" si="227">SUM(CG40:CG46)</f>
        <v>0</v>
      </c>
      <c r="CH47" s="49">
        <f t="shared" ref="CH47" si="228">SUM(CH40:CH46)</f>
        <v>0</v>
      </c>
      <c r="CI47" s="49">
        <f t="shared" ref="CI47" si="229">SUM(CI40:CI46)</f>
        <v>0</v>
      </c>
      <c r="CJ47" s="49">
        <f t="shared" ref="CJ47" si="230">SUM(CJ40:CJ46)</f>
        <v>0</v>
      </c>
      <c r="CK47" s="49">
        <f t="shared" ref="CK47" si="231">SUM(CK40:CK46)</f>
        <v>122</v>
      </c>
      <c r="CL47" s="49">
        <f t="shared" ref="CL47" si="232">SUM(CL40:CL46)</f>
        <v>0</v>
      </c>
      <c r="CM47" s="49">
        <f t="shared" ref="CM47" si="233">SUM(CM40:CM46)</f>
        <v>0</v>
      </c>
      <c r="CN47" s="49">
        <f t="shared" ref="CN47" si="234">SUM(CN40:CN46)</f>
        <v>0</v>
      </c>
      <c r="CO47" s="49">
        <f t="shared" ref="CO47" si="235">SUM(CO40:CO46)</f>
        <v>0</v>
      </c>
      <c r="CP47" s="49">
        <f t="shared" ref="CP47" si="236">SUM(CP40:CP46)</f>
        <v>0</v>
      </c>
      <c r="CQ47" s="49">
        <f t="shared" ref="CQ47" si="237">SUM(CQ40:CQ46)</f>
        <v>0</v>
      </c>
      <c r="CR47" s="49">
        <f t="shared" ref="CR47" si="238">SUM(CR40:CR46)</f>
        <v>0</v>
      </c>
      <c r="CS47" s="49">
        <f t="shared" ref="CS47" si="239">SUM(CS40:CS46)</f>
        <v>0</v>
      </c>
      <c r="CT47" s="49">
        <f t="shared" ref="CT47" si="240">SUM(CT40:CT46)</f>
        <v>0</v>
      </c>
      <c r="CU47" s="49">
        <f t="shared" ref="CU47" si="241">SUM(CU40:CU46)</f>
        <v>0</v>
      </c>
      <c r="CV47" s="49">
        <f t="shared" ref="CV47" si="242">SUM(CV40:CV46)</f>
        <v>0</v>
      </c>
      <c r="CW47" s="49">
        <f t="shared" ref="CW47" si="243">SUM(CW40:CW46)</f>
        <v>0</v>
      </c>
      <c r="CX47" s="49">
        <f t="shared" ref="CX47" si="244">SUM(CX40:CX46)</f>
        <v>0</v>
      </c>
      <c r="CY47" s="49">
        <f t="shared" ref="CY47" si="245">SUM(CY40:CY46)</f>
        <v>0</v>
      </c>
      <c r="CZ47" s="49">
        <f t="shared" ref="CZ47" si="246">SUM(CZ40:CZ46)</f>
        <v>60</v>
      </c>
      <c r="DA47" s="49">
        <f t="shared" ref="DA47" si="247">SUM(DA40:DA46)</f>
        <v>60</v>
      </c>
      <c r="DB47" s="49">
        <f t="shared" ref="DB47" si="248">SUM(DB40:DB46)</f>
        <v>0</v>
      </c>
      <c r="DC47" s="49">
        <f t="shared" ref="DC47" si="249">SUM(DC40:DC46)</f>
        <v>0</v>
      </c>
      <c r="DD47" s="49">
        <f t="shared" ref="DD47" si="250">SUM(DD40:DD46)</f>
        <v>0</v>
      </c>
      <c r="DE47" s="49">
        <f t="shared" ref="DE47" si="251">SUM(DE40:DE46)</f>
        <v>0</v>
      </c>
      <c r="DF47" s="49">
        <f t="shared" ref="DF47" si="252">SUM(DF40:DF46)</f>
        <v>0</v>
      </c>
      <c r="DG47" s="49">
        <f t="shared" ref="DG47" si="253">SUM(DG40:DG46)</f>
        <v>0</v>
      </c>
      <c r="DH47" s="49">
        <f t="shared" ref="DH47" si="254">SUM(DH40:DH46)</f>
        <v>106</v>
      </c>
      <c r="DI47" s="49">
        <f t="shared" ref="DI47" si="255">SUM(DI40:DI46)</f>
        <v>106</v>
      </c>
      <c r="DJ47" s="49">
        <f t="shared" ref="DJ47" si="256">SUM(DJ40:DJ46)</f>
        <v>0</v>
      </c>
      <c r="DK47" s="49">
        <f t="shared" ref="DK47" si="257">SUM(DK40:DK46)</f>
        <v>0</v>
      </c>
      <c r="DL47" s="49">
        <f t="shared" ref="DL47" si="258">SUM(DL40:DL46)</f>
        <v>0</v>
      </c>
      <c r="DM47" s="49">
        <f t="shared" ref="DM47" si="259">SUM(DM40:DM46)</f>
        <v>0</v>
      </c>
      <c r="DN47" s="49">
        <f t="shared" ref="DN47" si="260">SUM(DN40:DN46)</f>
        <v>0</v>
      </c>
      <c r="DO47" s="49">
        <f t="shared" ref="DO47" si="261">SUM(DO40:DO46)</f>
        <v>0</v>
      </c>
      <c r="DP47" s="49">
        <f t="shared" ref="DP47" si="262">SUM(DP40:DP46)</f>
        <v>0</v>
      </c>
      <c r="DQ47" s="49">
        <f t="shared" ref="DQ47" si="263">SUM(DQ40:DQ46)</f>
        <v>0</v>
      </c>
    </row>
    <row r="48" spans="1:121" s="23" customFormat="1" ht="19.5" thickBot="1" x14ac:dyDescent="0.35">
      <c r="A48" s="27" t="s">
        <v>44</v>
      </c>
      <c r="B48" s="20">
        <f t="shared" ref="B48:AG48" si="264">SUM(B17+B27+B38+B47)</f>
        <v>317</v>
      </c>
      <c r="C48" s="20">
        <f t="shared" si="264"/>
        <v>0</v>
      </c>
      <c r="D48" s="20">
        <f t="shared" si="264"/>
        <v>0</v>
      </c>
      <c r="E48" s="20">
        <f t="shared" si="264"/>
        <v>0</v>
      </c>
      <c r="F48" s="20">
        <f t="shared" si="264"/>
        <v>0</v>
      </c>
      <c r="G48" s="20">
        <f t="shared" si="264"/>
        <v>0</v>
      </c>
      <c r="H48" s="20">
        <f t="shared" si="264"/>
        <v>0</v>
      </c>
      <c r="I48" s="20">
        <f t="shared" si="264"/>
        <v>317</v>
      </c>
      <c r="J48" s="20">
        <f t="shared" si="264"/>
        <v>8</v>
      </c>
      <c r="K48" s="20">
        <f t="shared" si="264"/>
        <v>44</v>
      </c>
      <c r="L48" s="20">
        <f t="shared" si="264"/>
        <v>11</v>
      </c>
      <c r="M48" s="20">
        <f t="shared" si="264"/>
        <v>32</v>
      </c>
      <c r="N48" s="20">
        <f t="shared" si="264"/>
        <v>8</v>
      </c>
      <c r="O48" s="20">
        <f t="shared" si="264"/>
        <v>0</v>
      </c>
      <c r="P48" s="20">
        <f t="shared" si="264"/>
        <v>0</v>
      </c>
      <c r="Q48" s="20">
        <f t="shared" si="264"/>
        <v>103</v>
      </c>
      <c r="R48" s="20">
        <f t="shared" si="264"/>
        <v>14</v>
      </c>
      <c r="S48" s="20">
        <f t="shared" si="264"/>
        <v>36</v>
      </c>
      <c r="T48" s="20">
        <f t="shared" si="264"/>
        <v>8</v>
      </c>
      <c r="U48" s="20">
        <f t="shared" si="264"/>
        <v>20</v>
      </c>
      <c r="V48" s="20">
        <f t="shared" si="264"/>
        <v>0</v>
      </c>
      <c r="W48" s="20">
        <f t="shared" si="264"/>
        <v>0</v>
      </c>
      <c r="X48" s="20">
        <f t="shared" si="264"/>
        <v>0</v>
      </c>
      <c r="Y48" s="20">
        <f t="shared" si="264"/>
        <v>78</v>
      </c>
      <c r="Z48" s="20">
        <f t="shared" si="264"/>
        <v>8</v>
      </c>
      <c r="AA48" s="20">
        <f t="shared" si="264"/>
        <v>24</v>
      </c>
      <c r="AB48" s="20">
        <f t="shared" si="264"/>
        <v>0</v>
      </c>
      <c r="AC48" s="20">
        <f t="shared" si="264"/>
        <v>0</v>
      </c>
      <c r="AD48" s="20">
        <f t="shared" si="264"/>
        <v>378</v>
      </c>
      <c r="AE48" s="20">
        <f t="shared" si="264"/>
        <v>0</v>
      </c>
      <c r="AF48" s="20">
        <f t="shared" si="264"/>
        <v>0</v>
      </c>
      <c r="AG48" s="20">
        <f t="shared" si="264"/>
        <v>410</v>
      </c>
      <c r="AH48" s="20">
        <f t="shared" ref="AH48:BM48" si="265">SUM(AH17+AH27+AH38+AH47)</f>
        <v>0</v>
      </c>
      <c r="AI48" s="20">
        <f t="shared" si="265"/>
        <v>32</v>
      </c>
      <c r="AJ48" s="20">
        <f t="shared" si="265"/>
        <v>34</v>
      </c>
      <c r="AK48" s="20">
        <f t="shared" si="265"/>
        <v>34</v>
      </c>
      <c r="AL48" s="20">
        <f t="shared" si="265"/>
        <v>25</v>
      </c>
      <c r="AM48" s="20">
        <f t="shared" si="265"/>
        <v>15</v>
      </c>
      <c r="AN48" s="20">
        <f t="shared" si="265"/>
        <v>105</v>
      </c>
      <c r="AO48" s="20">
        <f t="shared" si="265"/>
        <v>245</v>
      </c>
      <c r="AP48" s="20">
        <f t="shared" si="265"/>
        <v>44</v>
      </c>
      <c r="AQ48" s="20">
        <f t="shared" si="265"/>
        <v>112</v>
      </c>
      <c r="AR48" s="20">
        <f t="shared" si="265"/>
        <v>97</v>
      </c>
      <c r="AS48" s="20">
        <f t="shared" si="265"/>
        <v>68</v>
      </c>
      <c r="AT48" s="20">
        <f t="shared" si="265"/>
        <v>92</v>
      </c>
      <c r="AU48" s="20">
        <f t="shared" si="265"/>
        <v>66</v>
      </c>
      <c r="AV48" s="20">
        <f t="shared" si="265"/>
        <v>0</v>
      </c>
      <c r="AW48" s="20">
        <f t="shared" si="265"/>
        <v>479</v>
      </c>
      <c r="AX48" s="20">
        <f t="shared" si="265"/>
        <v>48</v>
      </c>
      <c r="AY48" s="20">
        <f t="shared" si="265"/>
        <v>89</v>
      </c>
      <c r="AZ48" s="20">
        <f t="shared" si="265"/>
        <v>103</v>
      </c>
      <c r="BA48" s="20">
        <f t="shared" si="265"/>
        <v>108</v>
      </c>
      <c r="BB48" s="20">
        <f t="shared" si="265"/>
        <v>120</v>
      </c>
      <c r="BC48" s="20">
        <f t="shared" si="265"/>
        <v>37</v>
      </c>
      <c r="BD48" s="20">
        <f t="shared" si="265"/>
        <v>3</v>
      </c>
      <c r="BE48" s="20">
        <f t="shared" si="265"/>
        <v>505</v>
      </c>
      <c r="BF48" s="20">
        <f t="shared" si="265"/>
        <v>45</v>
      </c>
      <c r="BG48" s="20">
        <f t="shared" si="265"/>
        <v>68</v>
      </c>
      <c r="BH48" s="20">
        <f t="shared" si="265"/>
        <v>62</v>
      </c>
      <c r="BI48" s="20">
        <f t="shared" si="265"/>
        <v>73</v>
      </c>
      <c r="BJ48" s="20">
        <f t="shared" si="265"/>
        <v>104</v>
      </c>
      <c r="BK48" s="20">
        <f t="shared" si="265"/>
        <v>71</v>
      </c>
      <c r="BL48" s="20">
        <f t="shared" si="265"/>
        <v>0</v>
      </c>
      <c r="BM48" s="20">
        <f t="shared" si="265"/>
        <v>423</v>
      </c>
      <c r="BN48" s="20">
        <f t="shared" ref="BN48:CS48" si="266">SUM(BN17+BN27+BN38+BN47)</f>
        <v>54</v>
      </c>
      <c r="BO48" s="20">
        <f t="shared" si="266"/>
        <v>66</v>
      </c>
      <c r="BP48" s="20">
        <f t="shared" si="266"/>
        <v>97</v>
      </c>
      <c r="BQ48" s="20">
        <f t="shared" si="266"/>
        <v>78</v>
      </c>
      <c r="BR48" s="20">
        <f t="shared" si="266"/>
        <v>104</v>
      </c>
      <c r="BS48" s="20">
        <f t="shared" si="266"/>
        <v>53</v>
      </c>
      <c r="BT48" s="20">
        <f t="shared" si="266"/>
        <v>115</v>
      </c>
      <c r="BU48" s="20">
        <f t="shared" si="266"/>
        <v>567</v>
      </c>
      <c r="BV48" s="20">
        <f t="shared" si="266"/>
        <v>48</v>
      </c>
      <c r="BW48" s="20">
        <f t="shared" si="266"/>
        <v>88</v>
      </c>
      <c r="BX48" s="20">
        <f t="shared" si="266"/>
        <v>67</v>
      </c>
      <c r="BY48" s="20">
        <f t="shared" si="266"/>
        <v>63</v>
      </c>
      <c r="BZ48" s="20">
        <f t="shared" si="266"/>
        <v>104</v>
      </c>
      <c r="CA48" s="20">
        <f t="shared" si="266"/>
        <v>38</v>
      </c>
      <c r="CB48" s="20">
        <f t="shared" si="266"/>
        <v>0</v>
      </c>
      <c r="CC48" s="20">
        <f t="shared" si="266"/>
        <v>408</v>
      </c>
      <c r="CD48" s="20">
        <f t="shared" si="266"/>
        <v>35</v>
      </c>
      <c r="CE48" s="20">
        <f t="shared" si="266"/>
        <v>186</v>
      </c>
      <c r="CF48" s="20">
        <f t="shared" si="266"/>
        <v>155</v>
      </c>
      <c r="CG48" s="20">
        <f t="shared" si="266"/>
        <v>68</v>
      </c>
      <c r="CH48" s="20">
        <f t="shared" si="266"/>
        <v>102</v>
      </c>
      <c r="CI48" s="20">
        <f t="shared" si="266"/>
        <v>21</v>
      </c>
      <c r="CJ48" s="20">
        <f t="shared" si="266"/>
        <v>0</v>
      </c>
      <c r="CK48" s="20">
        <f t="shared" si="266"/>
        <v>567</v>
      </c>
      <c r="CL48" s="20">
        <f t="shared" si="266"/>
        <v>43</v>
      </c>
      <c r="CM48" s="20">
        <f t="shared" si="266"/>
        <v>99</v>
      </c>
      <c r="CN48" s="20">
        <f t="shared" si="266"/>
        <v>134</v>
      </c>
      <c r="CO48" s="20">
        <f t="shared" si="266"/>
        <v>91</v>
      </c>
      <c r="CP48" s="20">
        <f t="shared" si="266"/>
        <v>60</v>
      </c>
      <c r="CQ48" s="20">
        <f t="shared" si="266"/>
        <v>43</v>
      </c>
      <c r="CR48" s="20">
        <f t="shared" si="266"/>
        <v>0</v>
      </c>
      <c r="CS48" s="20">
        <f t="shared" si="266"/>
        <v>470</v>
      </c>
      <c r="CT48" s="20">
        <f t="shared" ref="CT48:DQ48" si="267">SUM(CT17+CT27+CT38+CT47)</f>
        <v>21</v>
      </c>
      <c r="CU48" s="20">
        <f t="shared" si="267"/>
        <v>111</v>
      </c>
      <c r="CV48" s="20">
        <f t="shared" si="267"/>
        <v>163</v>
      </c>
      <c r="CW48" s="20">
        <f t="shared" si="267"/>
        <v>30</v>
      </c>
      <c r="CX48" s="20">
        <f t="shared" si="267"/>
        <v>87</v>
      </c>
      <c r="CY48" s="20">
        <f t="shared" si="267"/>
        <v>48</v>
      </c>
      <c r="CZ48" s="20">
        <f t="shared" si="267"/>
        <v>60</v>
      </c>
      <c r="DA48" s="20">
        <f t="shared" si="267"/>
        <v>520</v>
      </c>
      <c r="DB48" s="20">
        <f t="shared" si="267"/>
        <v>49</v>
      </c>
      <c r="DC48" s="20">
        <f t="shared" si="267"/>
        <v>69</v>
      </c>
      <c r="DD48" s="20">
        <f t="shared" si="267"/>
        <v>133</v>
      </c>
      <c r="DE48" s="20">
        <f t="shared" si="267"/>
        <v>60</v>
      </c>
      <c r="DF48" s="20">
        <f t="shared" si="267"/>
        <v>56</v>
      </c>
      <c r="DG48" s="20">
        <f t="shared" si="267"/>
        <v>55</v>
      </c>
      <c r="DH48" s="20">
        <f t="shared" si="267"/>
        <v>106</v>
      </c>
      <c r="DI48" s="20">
        <f t="shared" si="267"/>
        <v>528</v>
      </c>
      <c r="DJ48" s="20">
        <f t="shared" si="267"/>
        <v>56</v>
      </c>
      <c r="DK48" s="20">
        <f t="shared" si="267"/>
        <v>86</v>
      </c>
      <c r="DL48" s="20">
        <f t="shared" si="267"/>
        <v>156</v>
      </c>
      <c r="DM48" s="20">
        <f t="shared" si="267"/>
        <v>104</v>
      </c>
      <c r="DN48" s="20">
        <f t="shared" si="267"/>
        <v>48</v>
      </c>
      <c r="DO48" s="20">
        <f t="shared" si="267"/>
        <v>32</v>
      </c>
      <c r="DP48" s="20">
        <f t="shared" si="267"/>
        <v>0</v>
      </c>
      <c r="DQ48" s="20">
        <f t="shared" si="267"/>
        <v>482</v>
      </c>
    </row>
    <row r="49" spans="9:121" ht="16.5" thickTop="1" x14ac:dyDescent="0.25">
      <c r="I49" s="21"/>
      <c r="P49" s="2"/>
      <c r="Q49" s="21">
        <f>Q48/5</f>
        <v>20.6</v>
      </c>
      <c r="X49" s="2"/>
      <c r="Y49" s="21">
        <f>Y48/4</f>
        <v>19.5</v>
      </c>
      <c r="AF49" s="2"/>
      <c r="AG49" s="21">
        <f>AG48/6</f>
        <v>68.333333333333329</v>
      </c>
      <c r="AN49" s="2"/>
      <c r="AO49" s="21">
        <f>AO48/6</f>
        <v>40.833333333333336</v>
      </c>
      <c r="AV49" s="2"/>
      <c r="AW49" s="21">
        <f>AW48/6</f>
        <v>79.833333333333329</v>
      </c>
      <c r="BD49" s="2"/>
      <c r="BE49" s="21">
        <f>BE48/6</f>
        <v>84.166666666666671</v>
      </c>
      <c r="BL49" s="2"/>
      <c r="BM49" s="21">
        <f>BM48/6</f>
        <v>70.5</v>
      </c>
      <c r="BT49" s="2"/>
      <c r="BU49" s="21">
        <f>BU48/7</f>
        <v>81</v>
      </c>
      <c r="CB49" s="2"/>
      <c r="CC49" s="21">
        <f>CC48/5</f>
        <v>81.599999999999994</v>
      </c>
      <c r="CJ49" s="2"/>
      <c r="CK49" s="21">
        <f>CK48/6</f>
        <v>94.5</v>
      </c>
      <c r="CR49" s="2"/>
      <c r="CS49" s="21">
        <f>CS48/6</f>
        <v>78.333333333333329</v>
      </c>
      <c r="CZ49" s="2"/>
      <c r="DA49" s="21">
        <f>DA48/6</f>
        <v>86.666666666666671</v>
      </c>
      <c r="DH49" s="2"/>
      <c r="DI49" s="21">
        <f>DI48/6</f>
        <v>88</v>
      </c>
      <c r="DP49" s="2"/>
      <c r="DQ49" s="21">
        <f>DQ48/6</f>
        <v>80.333333333333329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9"/>
  <sheetViews>
    <sheetView workbookViewId="0">
      <pane ySplit="1695"/>
      <selection sqref="A1:XFD1048576"/>
      <selection pane="bottomLeft" activeCell="R18" sqref="R18"/>
    </sheetView>
  </sheetViews>
  <sheetFormatPr defaultColWidth="10.875" defaultRowHeight="15.75" x14ac:dyDescent="0.25"/>
  <cols>
    <col min="1" max="1" width="32.625" customWidth="1"/>
    <col min="2" max="2" width="10.875" style="2"/>
    <col min="3" max="4" width="10.875" style="18"/>
    <col min="5" max="16" width="10.875" style="14"/>
    <col min="17" max="17" width="10.875" style="41"/>
    <col min="18" max="18" width="12.625" style="18" bestFit="1" customWidth="1"/>
    <col min="19" max="19" width="10.875" style="18"/>
    <col min="20" max="16384" width="10.875" style="14"/>
  </cols>
  <sheetData>
    <row r="1" spans="1:28" x14ac:dyDescent="0.25">
      <c r="B1" s="19" t="s">
        <v>21</v>
      </c>
      <c r="C1" s="19" t="s">
        <v>21</v>
      </c>
      <c r="D1" s="19" t="s">
        <v>21</v>
      </c>
      <c r="E1" s="19" t="s">
        <v>21</v>
      </c>
      <c r="F1" s="19" t="s">
        <v>21</v>
      </c>
      <c r="G1" s="19" t="s">
        <v>21</v>
      </c>
      <c r="H1" s="19" t="s">
        <v>21</v>
      </c>
      <c r="I1" s="19" t="s">
        <v>21</v>
      </c>
      <c r="J1" s="19" t="s">
        <v>21</v>
      </c>
      <c r="K1" s="19" t="s">
        <v>21</v>
      </c>
      <c r="L1" s="19" t="s">
        <v>21</v>
      </c>
      <c r="M1" s="19" t="s">
        <v>21</v>
      </c>
      <c r="N1" s="83" t="s">
        <v>21</v>
      </c>
      <c r="O1" s="19" t="s">
        <v>21</v>
      </c>
      <c r="P1" s="19" t="s">
        <v>21</v>
      </c>
    </row>
    <row r="2" spans="1:28" ht="30" x14ac:dyDescent="0.25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84" t="s">
        <v>20</v>
      </c>
      <c r="O2" s="12" t="s">
        <v>20</v>
      </c>
      <c r="P2" s="12" t="s">
        <v>20</v>
      </c>
      <c r="Q2" s="63" t="s">
        <v>18</v>
      </c>
      <c r="R2" s="63" t="s">
        <v>54</v>
      </c>
    </row>
    <row r="3" spans="1:28" ht="16.5" thickBot="1" x14ac:dyDescent="0.3">
      <c r="A3" s="38" t="s">
        <v>22</v>
      </c>
      <c r="B3" s="40">
        <v>43471</v>
      </c>
      <c r="C3" s="15">
        <v>43478</v>
      </c>
      <c r="D3" s="15">
        <v>43485</v>
      </c>
      <c r="E3" s="15">
        <v>43492</v>
      </c>
      <c r="F3" s="15">
        <v>43499</v>
      </c>
      <c r="G3" s="15">
        <v>43506</v>
      </c>
      <c r="H3" s="15">
        <v>43513</v>
      </c>
      <c r="I3" s="15">
        <v>43520</v>
      </c>
      <c r="J3" s="15">
        <v>43527</v>
      </c>
      <c r="K3" s="15">
        <v>43534</v>
      </c>
      <c r="L3" s="15">
        <v>43541</v>
      </c>
      <c r="M3" s="15">
        <v>43548</v>
      </c>
      <c r="N3" s="85">
        <v>43555</v>
      </c>
      <c r="O3" s="15">
        <v>43562</v>
      </c>
      <c r="P3" s="15">
        <v>43569</v>
      </c>
      <c r="Q3" s="62"/>
      <c r="R3" s="62"/>
    </row>
    <row r="4" spans="1:28" s="16" customFormat="1" ht="17.25" thickTop="1" thickBot="1" x14ac:dyDescent="0.3">
      <c r="A4" s="29" t="str">
        <f>'Term 1 - Numbers'!A4</f>
        <v>Blue Ball</v>
      </c>
      <c r="B4" s="17">
        <f>'Term 1 - Numbers'!I4</f>
        <v>0</v>
      </c>
      <c r="C4" s="17">
        <f>'Term 1 - Numbers'!Q4</f>
        <v>0</v>
      </c>
      <c r="D4" s="17">
        <f>'Term 1 - Numbers'!Y4</f>
        <v>0</v>
      </c>
      <c r="E4" s="17">
        <f>'Term 1 - Numbers'!AG4</f>
        <v>0</v>
      </c>
      <c r="F4" s="17">
        <f>'Term 1 - Numbers'!AO4</f>
        <v>3</v>
      </c>
      <c r="G4" s="17">
        <f>'Term 1 - Numbers'!AW4</f>
        <v>4</v>
      </c>
      <c r="H4" s="17">
        <f>'Term 1 - Numbers'!BE4</f>
        <v>6</v>
      </c>
      <c r="I4" s="17">
        <f>'Term 1 - Numbers'!BM4</f>
        <v>5</v>
      </c>
      <c r="J4" s="17">
        <f>'Term 1 - Numbers'!BU4</f>
        <v>5</v>
      </c>
      <c r="K4" s="17">
        <f>'Term 1 - Numbers'!CC4:CC15</f>
        <v>5</v>
      </c>
      <c r="L4" s="17">
        <f>'Term 1 - Numbers'!CK4</f>
        <v>5</v>
      </c>
      <c r="M4" s="17">
        <f>'Term 1 - Numbers'!CS3</f>
        <v>0</v>
      </c>
      <c r="N4" s="17">
        <f>'Term 1 - Numbers'!DA4</f>
        <v>5</v>
      </c>
      <c r="O4" s="17">
        <f>'Term 1 - Numbers'!DI4</f>
        <v>5</v>
      </c>
      <c r="P4" s="17">
        <f>'Term 1 - Numbers'!DQ4</f>
        <v>5</v>
      </c>
      <c r="Q4" s="41">
        <v>53</v>
      </c>
      <c r="R4" s="51"/>
      <c r="S4" s="51"/>
      <c r="V4" s="86"/>
      <c r="W4" s="89">
        <v>43534</v>
      </c>
      <c r="X4" s="89">
        <v>43541</v>
      </c>
      <c r="Y4" s="89">
        <v>43548</v>
      </c>
      <c r="Z4" s="89">
        <v>43555</v>
      </c>
      <c r="AA4" s="89">
        <v>43562</v>
      </c>
      <c r="AB4" s="89">
        <v>43569</v>
      </c>
    </row>
    <row r="5" spans="1:28" ht="16.5" thickTop="1" x14ac:dyDescent="0.25">
      <c r="A5" s="29" t="str">
        <f>'Term 1 - Numbers'!A5</f>
        <v>Red Ball</v>
      </c>
      <c r="B5" s="17">
        <f>'Term 1 - Numbers'!I5</f>
        <v>0</v>
      </c>
      <c r="C5" s="17">
        <f>'Term 1 - Numbers'!Q5</f>
        <v>0</v>
      </c>
      <c r="D5" s="17">
        <f>'Term 1 - Numbers'!Y5</f>
        <v>0</v>
      </c>
      <c r="E5" s="17">
        <f>'Term 1 - Numbers'!AG5</f>
        <v>0</v>
      </c>
      <c r="F5" s="17">
        <f>'Term 1 - Numbers'!AO5</f>
        <v>19</v>
      </c>
      <c r="G5" s="17">
        <f>'Term 1 - Numbers'!AW5</f>
        <v>31</v>
      </c>
      <c r="H5" s="17">
        <f>'Term 1 - Numbers'!BE5</f>
        <v>31</v>
      </c>
      <c r="I5" s="17">
        <f>'Term 1 - Numbers'!BM5</f>
        <v>31</v>
      </c>
      <c r="J5" s="17">
        <f>'Term 1 - Numbers'!BU5</f>
        <v>40</v>
      </c>
      <c r="K5" s="17">
        <f>'Term 1 - Numbers'!CC5:CC17</f>
        <v>33</v>
      </c>
      <c r="L5" s="17">
        <f>'Term 1 - Numbers'!CK5</f>
        <v>34</v>
      </c>
      <c r="M5" s="17">
        <f>'Term 1 - Numbers'!CS4</f>
        <v>5</v>
      </c>
      <c r="N5" s="17">
        <f>'Term 1 - Numbers'!DA5</f>
        <v>24</v>
      </c>
      <c r="O5" s="17">
        <f>'Term 1 - Numbers'!DI5</f>
        <v>33</v>
      </c>
      <c r="P5" s="17">
        <f>'Term 1 - Numbers'!DQ5</f>
        <v>34</v>
      </c>
      <c r="Q5" s="41">
        <v>338</v>
      </c>
      <c r="V5" s="91" t="s">
        <v>90</v>
      </c>
      <c r="W5" s="88">
        <f>SUM(K4:K8)</f>
        <v>93</v>
      </c>
      <c r="X5" s="88">
        <f t="shared" ref="X5:AA5" si="0">SUM(L4:L8)</f>
        <v>83</v>
      </c>
      <c r="Y5" s="88">
        <f t="shared" si="0"/>
        <v>78</v>
      </c>
      <c r="Z5" s="88">
        <f t="shared" si="0"/>
        <v>76</v>
      </c>
      <c r="AA5" s="88">
        <f t="shared" si="0"/>
        <v>95</v>
      </c>
      <c r="AB5" s="88">
        <f>SUM(P4:P8)</f>
        <v>87</v>
      </c>
    </row>
    <row r="6" spans="1:28" x14ac:dyDescent="0.25">
      <c r="A6" s="29" t="str">
        <f>'Term 1 - Numbers'!A6</f>
        <v>Orange Ball</v>
      </c>
      <c r="B6" s="17">
        <f>'Term 1 - Numbers'!I6</f>
        <v>0</v>
      </c>
      <c r="C6" s="17">
        <f>'Term 1 - Numbers'!Q6</f>
        <v>0</v>
      </c>
      <c r="D6" s="17">
        <f>'Term 1 - Numbers'!Y6</f>
        <v>0</v>
      </c>
      <c r="E6" s="17">
        <f>'Term 1 - Numbers'!AG6</f>
        <v>0</v>
      </c>
      <c r="F6" s="17">
        <f>'Term 1 - Numbers'!AO6</f>
        <v>15</v>
      </c>
      <c r="G6" s="17">
        <f>'Term 1 - Numbers'!AW6</f>
        <v>24</v>
      </c>
      <c r="H6" s="17">
        <f>'Term 1 - Numbers'!BE6</f>
        <v>24</v>
      </c>
      <c r="I6" s="17">
        <f>'Term 1 - Numbers'!BM6</f>
        <v>17</v>
      </c>
      <c r="J6" s="17">
        <f>'Term 1 - Numbers'!BU6</f>
        <v>24</v>
      </c>
      <c r="K6" s="17">
        <f>'Term 1 - Numbers'!CC6:CC18</f>
        <v>20</v>
      </c>
      <c r="L6" s="17">
        <f>'Term 1 - Numbers'!CK6</f>
        <v>15</v>
      </c>
      <c r="M6" s="17">
        <f>'Term 1 - Numbers'!CS5</f>
        <v>35</v>
      </c>
      <c r="N6" s="17">
        <f>'Term 1 - Numbers'!DA6</f>
        <v>18</v>
      </c>
      <c r="O6" s="17">
        <f>'Term 1 - Numbers'!DI6</f>
        <v>20</v>
      </c>
      <c r="P6" s="17">
        <f>'Term 1 - Numbers'!DQ6</f>
        <v>15</v>
      </c>
      <c r="Q6" s="41">
        <v>205</v>
      </c>
      <c r="V6" s="91" t="s">
        <v>91</v>
      </c>
      <c r="W6" s="88">
        <f>K9</f>
        <v>38</v>
      </c>
      <c r="X6" s="88">
        <f t="shared" ref="X6:AB6" si="1">L9</f>
        <v>38</v>
      </c>
      <c r="Y6" s="88">
        <f t="shared" si="1"/>
        <v>19</v>
      </c>
      <c r="Z6" s="88">
        <f t="shared" si="1"/>
        <v>14</v>
      </c>
      <c r="AA6" s="88">
        <f t="shared" si="1"/>
        <v>12</v>
      </c>
      <c r="AB6" s="88">
        <f t="shared" si="1"/>
        <v>34</v>
      </c>
    </row>
    <row r="7" spans="1:28" x14ac:dyDescent="0.25">
      <c r="A7" s="29" t="str">
        <f>'Term 1 - Numbers'!A7</f>
        <v>Green Ball</v>
      </c>
      <c r="B7" s="17">
        <f>'Term 1 - Numbers'!I7</f>
        <v>0</v>
      </c>
      <c r="C7" s="17">
        <f>'Term 1 - Numbers'!Q7</f>
        <v>0</v>
      </c>
      <c r="D7" s="17">
        <f>'Term 1 - Numbers'!Y7</f>
        <v>0</v>
      </c>
      <c r="E7" s="17">
        <f>'Term 1 - Numbers'!AG7</f>
        <v>0</v>
      </c>
      <c r="F7" s="17">
        <f>'Term 1 - Numbers'!AO7</f>
        <v>8</v>
      </c>
      <c r="G7" s="17">
        <f>'Term 1 - Numbers'!AW7</f>
        <v>28</v>
      </c>
      <c r="H7" s="17">
        <f>'Term 1 - Numbers'!BE7</f>
        <v>24</v>
      </c>
      <c r="I7" s="17">
        <f>'Term 1 - Numbers'!BM7</f>
        <v>15</v>
      </c>
      <c r="J7" s="17">
        <f>'Term 1 - Numbers'!BU7</f>
        <v>28</v>
      </c>
      <c r="K7" s="17">
        <f>'Term 1 - Numbers'!CC7:CC19</f>
        <v>20</v>
      </c>
      <c r="L7" s="17">
        <f>'Term 1 - Numbers'!CK7</f>
        <v>13</v>
      </c>
      <c r="M7" s="17">
        <f>'Term 1 - Numbers'!CS6</f>
        <v>18</v>
      </c>
      <c r="N7" s="17">
        <f>'Term 1 - Numbers'!DA7</f>
        <v>11</v>
      </c>
      <c r="O7" s="17">
        <f>'Term 1 - Numbers'!DI7</f>
        <v>20</v>
      </c>
      <c r="P7" s="17">
        <f>'Term 1 - Numbers'!DQ7</f>
        <v>18</v>
      </c>
      <c r="Q7" s="41">
        <v>204</v>
      </c>
      <c r="V7" s="91" t="s">
        <v>92</v>
      </c>
      <c r="W7" s="88">
        <f>SUM(K11:K12)</f>
        <v>16</v>
      </c>
      <c r="X7" s="88">
        <f t="shared" ref="X7:AB7" si="2">SUM(L11:L12)</f>
        <v>28</v>
      </c>
      <c r="Y7" s="88">
        <f t="shared" si="2"/>
        <v>20</v>
      </c>
      <c r="Z7" s="88">
        <f t="shared" si="2"/>
        <v>24</v>
      </c>
      <c r="AA7" s="88">
        <f t="shared" si="2"/>
        <v>26</v>
      </c>
      <c r="AB7" s="88">
        <f t="shared" si="2"/>
        <v>22</v>
      </c>
    </row>
    <row r="8" spans="1:28" x14ac:dyDescent="0.25">
      <c r="A8" s="29" t="str">
        <f>'Term 1 - Numbers'!A8</f>
        <v>Yellow Ball</v>
      </c>
      <c r="B8" s="17">
        <f>'Term 1 - Numbers'!I8</f>
        <v>0</v>
      </c>
      <c r="C8" s="17">
        <f>'Term 1 - Numbers'!Q8</f>
        <v>0</v>
      </c>
      <c r="D8" s="17">
        <f>'Term 1 - Numbers'!Y8</f>
        <v>0</v>
      </c>
      <c r="E8" s="17">
        <f>'Term 1 - Numbers'!AG8</f>
        <v>0</v>
      </c>
      <c r="F8" s="17">
        <f>'Term 1 - Numbers'!AO8</f>
        <v>1</v>
      </c>
      <c r="G8" s="17">
        <f>'Term 1 - Numbers'!AW8</f>
        <v>17</v>
      </c>
      <c r="H8" s="17">
        <f>'Term 1 - Numbers'!BE8</f>
        <v>18</v>
      </c>
      <c r="I8" s="17">
        <f>'Term 1 - Numbers'!BM8</f>
        <v>15</v>
      </c>
      <c r="J8" s="17">
        <f>'Term 1 - Numbers'!BU8</f>
        <v>21</v>
      </c>
      <c r="K8" s="17">
        <f>'Term 1 - Numbers'!CC8:CC20</f>
        <v>15</v>
      </c>
      <c r="L8" s="17">
        <f>'Term 1 - Numbers'!CK8</f>
        <v>16</v>
      </c>
      <c r="M8" s="17">
        <f>'Term 1 - Numbers'!CS7</f>
        <v>20</v>
      </c>
      <c r="N8" s="17">
        <f>'Term 1 - Numbers'!DA8</f>
        <v>18</v>
      </c>
      <c r="O8" s="17">
        <f>'Term 1 - Numbers'!DI8</f>
        <v>17</v>
      </c>
      <c r="P8" s="17">
        <f>'Term 1 - Numbers'!DQ8</f>
        <v>15</v>
      </c>
      <c r="Q8" s="41">
        <v>169</v>
      </c>
      <c r="V8" s="91" t="s">
        <v>15</v>
      </c>
      <c r="W8" s="88">
        <f>K13</f>
        <v>0</v>
      </c>
      <c r="X8" s="88">
        <f t="shared" ref="X8:AB8" si="3">L13</f>
        <v>0</v>
      </c>
      <c r="Y8" s="88">
        <f t="shared" si="3"/>
        <v>3</v>
      </c>
      <c r="Z8" s="88">
        <f t="shared" si="3"/>
        <v>0</v>
      </c>
      <c r="AA8" s="88">
        <f t="shared" si="3"/>
        <v>0</v>
      </c>
      <c r="AB8" s="88">
        <f t="shared" si="3"/>
        <v>1</v>
      </c>
    </row>
    <row r="9" spans="1:28" x14ac:dyDescent="0.25">
      <c r="A9" s="29" t="str">
        <f>'Term 1 - Numbers'!A9</f>
        <v>Development / Tournament Squad</v>
      </c>
      <c r="B9" s="17">
        <f>'Term 1 - Numbers'!I9</f>
        <v>0</v>
      </c>
      <c r="C9" s="17">
        <f>'Term 1 - Numbers'!Q9</f>
        <v>0</v>
      </c>
      <c r="D9" s="17">
        <f>'Term 1 - Numbers'!Y9</f>
        <v>0</v>
      </c>
      <c r="E9" s="17">
        <f>'Term 1 - Numbers'!AG9</f>
        <v>0</v>
      </c>
      <c r="F9" s="17">
        <f>'Term 1 - Numbers'!AO9</f>
        <v>12</v>
      </c>
      <c r="G9" s="17">
        <f>'Term 1 - Numbers'!AW9</f>
        <v>33</v>
      </c>
      <c r="H9" s="17">
        <f>'Term 1 - Numbers'!BE9</f>
        <v>38</v>
      </c>
      <c r="I9" s="17">
        <f>'Term 1 - Numbers'!BM9</f>
        <v>46</v>
      </c>
      <c r="J9" s="17">
        <f>'Term 1 - Numbers'!BU9</f>
        <v>47</v>
      </c>
      <c r="K9" s="17">
        <f>'Term 1 - Numbers'!CC9:CC21</f>
        <v>38</v>
      </c>
      <c r="L9" s="17">
        <f>'Term 1 - Numbers'!CK9</f>
        <v>38</v>
      </c>
      <c r="M9" s="17">
        <f>'Term 1 - Numbers'!CS8</f>
        <v>19</v>
      </c>
      <c r="N9" s="17">
        <f>'Term 1 - Numbers'!DA9</f>
        <v>14</v>
      </c>
      <c r="O9" s="17">
        <f>'Term 1 - Numbers'!DI9</f>
        <v>12</v>
      </c>
      <c r="P9" s="17">
        <f>'Term 1 - Numbers'!DQ9</f>
        <v>34</v>
      </c>
      <c r="Q9" s="41">
        <v>320</v>
      </c>
      <c r="V9" s="91" t="s">
        <v>16</v>
      </c>
      <c r="W9" s="88">
        <f>K14</f>
        <v>13</v>
      </c>
      <c r="X9" s="88">
        <f t="shared" ref="X9:AB9" si="4">L14</f>
        <v>4</v>
      </c>
      <c r="Y9" s="88">
        <f t="shared" si="4"/>
        <v>10</v>
      </c>
      <c r="Z9" s="88">
        <f t="shared" si="4"/>
        <v>5</v>
      </c>
      <c r="AA9" s="88">
        <f t="shared" si="4"/>
        <v>14</v>
      </c>
      <c r="AB9" s="88">
        <f t="shared" si="4"/>
        <v>15</v>
      </c>
    </row>
    <row r="10" spans="1:28" ht="16.5" thickBot="1" x14ac:dyDescent="0.3">
      <c r="A10" s="29" t="str">
        <f>'Term 1 - Numbers'!A10</f>
        <v>Fit Point</v>
      </c>
      <c r="B10" s="17">
        <f>'Term 1 - Numbers'!I10</f>
        <v>0</v>
      </c>
      <c r="C10" s="17">
        <f>'Term 1 - Numbers'!Q10</f>
        <v>0</v>
      </c>
      <c r="D10" s="17">
        <f>'Term 1 - Numbers'!Y10</f>
        <v>0</v>
      </c>
      <c r="E10" s="17">
        <f>'Term 1 - Numbers'!AG10</f>
        <v>0</v>
      </c>
      <c r="F10" s="17">
        <f>'Term 1 - Numbers'!AO10</f>
        <v>0</v>
      </c>
      <c r="G10" s="17">
        <f>'Term 1 - Numbers'!AW10</f>
        <v>0</v>
      </c>
      <c r="H10" s="17">
        <f>'Term 1 - Numbers'!BE10</f>
        <v>0</v>
      </c>
      <c r="I10" s="17">
        <f>'Term 1 - Numbers'!BM10</f>
        <v>0</v>
      </c>
      <c r="J10" s="17">
        <f>'Term 1 - Numbers'!BU10</f>
        <v>0</v>
      </c>
      <c r="K10" s="17">
        <f>'Term 1 - Numbers'!CC10:CC22</f>
        <v>0</v>
      </c>
      <c r="L10" s="17">
        <f>'Term 1 - Numbers'!CK10</f>
        <v>0</v>
      </c>
      <c r="M10" s="17">
        <f>'Term 1 - Numbers'!CS9</f>
        <v>38</v>
      </c>
      <c r="N10" s="17">
        <f>'Term 1 - Numbers'!DA10</f>
        <v>0</v>
      </c>
      <c r="O10" s="17">
        <f>'Term 1 - Numbers'!DI10</f>
        <v>0</v>
      </c>
      <c r="P10" s="17">
        <f>'Term 1 - Numbers'!DQ10</f>
        <v>0</v>
      </c>
      <c r="Q10" s="41">
        <f t="shared" ref="Q10" si="5">SUM(B10:P10)</f>
        <v>38</v>
      </c>
      <c r="V10" s="87"/>
      <c r="W10" s="90">
        <f>SUM(W5:W9)</f>
        <v>160</v>
      </c>
      <c r="X10" s="90">
        <f t="shared" ref="X10:AB10" si="6">SUM(X5:X9)</f>
        <v>153</v>
      </c>
      <c r="Y10" s="90">
        <f t="shared" si="6"/>
        <v>130</v>
      </c>
      <c r="Z10" s="90">
        <f t="shared" si="6"/>
        <v>119</v>
      </c>
      <c r="AA10" s="90">
        <f t="shared" si="6"/>
        <v>147</v>
      </c>
      <c r="AB10" s="90">
        <f t="shared" si="6"/>
        <v>159</v>
      </c>
    </row>
    <row r="11" spans="1:28" ht="16.5" thickTop="1" x14ac:dyDescent="0.25">
      <c r="A11" s="29" t="str">
        <f>'Term 1 - Numbers'!A11</f>
        <v>Adult Beginner</v>
      </c>
      <c r="B11" s="17">
        <f>'Term 1 - Numbers'!I11</f>
        <v>0</v>
      </c>
      <c r="C11" s="17">
        <f>'Term 1 - Numbers'!Q11</f>
        <v>0</v>
      </c>
      <c r="D11" s="17">
        <f>'Term 1 - Numbers'!Y11</f>
        <v>0</v>
      </c>
      <c r="E11" s="17">
        <f>'Term 1 - Numbers'!AG11</f>
        <v>0</v>
      </c>
      <c r="F11" s="17">
        <f>'Term 1 - Numbers'!AO11</f>
        <v>0</v>
      </c>
      <c r="G11" s="17">
        <f>'Term 1 - Numbers'!AW11</f>
        <v>8</v>
      </c>
      <c r="H11" s="17">
        <f>'Term 1 - Numbers'!BE11</f>
        <v>9</v>
      </c>
      <c r="I11" s="17">
        <f>'Term 1 - Numbers'!BM11</f>
        <v>11</v>
      </c>
      <c r="J11" s="17">
        <f>'Term 1 - Numbers'!BU11</f>
        <v>11</v>
      </c>
      <c r="K11" s="17">
        <f>'Term 1 - Numbers'!CC11:CC23</f>
        <v>7</v>
      </c>
      <c r="L11" s="17">
        <f>'Term 1 - Numbers'!CK11</f>
        <v>9</v>
      </c>
      <c r="M11" s="17">
        <f>'Term 1 - Numbers'!CS10</f>
        <v>0</v>
      </c>
      <c r="N11" s="17">
        <f>'Term 1 - Numbers'!DA11</f>
        <v>7</v>
      </c>
      <c r="O11" s="17">
        <f>'Term 1 - Numbers'!DI11</f>
        <v>7</v>
      </c>
      <c r="P11" s="17">
        <f>'Term 1 - Numbers'!DQ11</f>
        <v>6</v>
      </c>
      <c r="Q11" s="41">
        <v>79</v>
      </c>
      <c r="V11" s="87"/>
      <c r="W11" s="87"/>
      <c r="X11" s="87"/>
      <c r="Y11" s="92" t="s">
        <v>93</v>
      </c>
      <c r="Z11" s="92" t="s">
        <v>93</v>
      </c>
      <c r="AA11" s="87"/>
      <c r="AB11" s="87"/>
    </row>
    <row r="12" spans="1:28" x14ac:dyDescent="0.25">
      <c r="A12" s="29" t="str">
        <f>'Term 1 - Numbers'!A12</f>
        <v>Adult Drill Point &amp; Play</v>
      </c>
      <c r="B12" s="17">
        <f>'Term 1 - Numbers'!I12</f>
        <v>0</v>
      </c>
      <c r="C12" s="17">
        <f>'Term 1 - Numbers'!Q12</f>
        <v>0</v>
      </c>
      <c r="D12" s="17">
        <f>'Term 1 - Numbers'!Y12</f>
        <v>0</v>
      </c>
      <c r="E12" s="17">
        <f>'Term 1 - Numbers'!AG12</f>
        <v>0</v>
      </c>
      <c r="F12" s="17">
        <f>'Term 1 - Numbers'!AO12</f>
        <v>18</v>
      </c>
      <c r="G12" s="17">
        <f>'Term 1 - Numbers'!AW12</f>
        <v>19</v>
      </c>
      <c r="H12" s="17">
        <f>'Term 1 - Numbers'!BE12</f>
        <v>21</v>
      </c>
      <c r="I12" s="17">
        <f>'Term 1 - Numbers'!BM12</f>
        <v>0</v>
      </c>
      <c r="J12" s="17">
        <f>'Term 1 - Numbers'!BU12</f>
        <v>18</v>
      </c>
      <c r="K12" s="17">
        <f>'Term 1 - Numbers'!CC12:CC24</f>
        <v>9</v>
      </c>
      <c r="L12" s="17">
        <f>'Term 1 - Numbers'!CK12</f>
        <v>19</v>
      </c>
      <c r="M12" s="17">
        <f>'Term 1 - Numbers'!CS12</f>
        <v>20</v>
      </c>
      <c r="N12" s="17">
        <f>'Term 1 - Numbers'!DA12</f>
        <v>17</v>
      </c>
      <c r="O12" s="17">
        <f>'Term 1 - Numbers'!DI12</f>
        <v>19</v>
      </c>
      <c r="P12" s="17">
        <f>'Term 1 - Numbers'!DQ12</f>
        <v>16</v>
      </c>
      <c r="Q12" s="41">
        <v>172</v>
      </c>
      <c r="V12" s="87"/>
      <c r="W12" s="87"/>
      <c r="X12" s="87"/>
      <c r="Y12" s="87"/>
      <c r="Z12" s="87"/>
      <c r="AA12" s="87"/>
      <c r="AB12" s="87"/>
    </row>
    <row r="13" spans="1:28" x14ac:dyDescent="0.25">
      <c r="A13" s="29" t="str">
        <f>'Term 1 - Numbers'!A13</f>
        <v>Cardio</v>
      </c>
      <c r="B13" s="17">
        <f>'Term 1 - Numbers'!I13</f>
        <v>0</v>
      </c>
      <c r="C13" s="17">
        <f>'Term 1 - Numbers'!Q13</f>
        <v>0</v>
      </c>
      <c r="D13" s="17">
        <f>'Term 1 - Numbers'!Y13</f>
        <v>0</v>
      </c>
      <c r="E13" s="17">
        <f>'Term 1 - Numbers'!AG13</f>
        <v>0</v>
      </c>
      <c r="F13" s="17">
        <f>'Term 1 - Numbers'!AO13</f>
        <v>0</v>
      </c>
      <c r="G13" s="17">
        <f>'Term 1 - Numbers'!AW13</f>
        <v>3</v>
      </c>
      <c r="H13" s="17">
        <f>'Term 1 - Numbers'!BE13</f>
        <v>3</v>
      </c>
      <c r="I13" s="17">
        <f>'Term 1 - Numbers'!BM13</f>
        <v>0</v>
      </c>
      <c r="J13" s="17">
        <f>'Term 1 - Numbers'!BU13</f>
        <v>3</v>
      </c>
      <c r="K13" s="17">
        <f>'Term 1 - Numbers'!CC13:CC25</f>
        <v>0</v>
      </c>
      <c r="L13" s="17">
        <f>'Term 1 - Numbers'!CK13</f>
        <v>0</v>
      </c>
      <c r="M13" s="17">
        <f>'Term 1 - Numbers'!CS13</f>
        <v>3</v>
      </c>
      <c r="N13" s="17">
        <f>'Term 1 - Numbers'!DA13</f>
        <v>0</v>
      </c>
      <c r="O13" s="17">
        <f>'Term 1 - Numbers'!DI13</f>
        <v>0</v>
      </c>
      <c r="P13" s="17">
        <f>'Term 1 - Numbers'!DQ13</f>
        <v>1</v>
      </c>
      <c r="Q13" s="41">
        <v>11</v>
      </c>
    </row>
    <row r="14" spans="1:28" x14ac:dyDescent="0.25">
      <c r="A14" s="29" t="str">
        <f>'Term 1 - Numbers'!A14</f>
        <v>Private</v>
      </c>
      <c r="B14" s="17">
        <f>'Term 1 - Numbers'!I14</f>
        <v>0</v>
      </c>
      <c r="C14" s="17">
        <f>'Term 1 - Numbers'!Q14</f>
        <v>0</v>
      </c>
      <c r="D14" s="17">
        <f>'Term 1 - Numbers'!Y14</f>
        <v>0</v>
      </c>
      <c r="E14" s="17">
        <f>'Term 1 - Numbers'!AG14</f>
        <v>0</v>
      </c>
      <c r="F14" s="17">
        <f>'Term 1 - Numbers'!AO14</f>
        <v>4</v>
      </c>
      <c r="G14" s="17">
        <f>'Term 1 - Numbers'!AW14</f>
        <v>9</v>
      </c>
      <c r="H14" s="17">
        <f>'Term 1 - Numbers'!BE14</f>
        <v>11</v>
      </c>
      <c r="I14" s="17">
        <f>'Term 1 - Numbers'!BM14</f>
        <v>8</v>
      </c>
      <c r="J14" s="17">
        <f>'Term 1 - Numbers'!BU14</f>
        <v>16</v>
      </c>
      <c r="K14" s="17">
        <f>'Term 1 - Numbers'!CC14:CC26</f>
        <v>13</v>
      </c>
      <c r="L14" s="17">
        <f>'Term 1 - Numbers'!CK14</f>
        <v>4</v>
      </c>
      <c r="M14" s="17">
        <f>'Term 1 - Numbers'!CS14</f>
        <v>10</v>
      </c>
      <c r="N14" s="17">
        <f>'Term 1 - Numbers'!DA14</f>
        <v>5</v>
      </c>
      <c r="O14" s="17">
        <f>'Term 1 - Numbers'!DI14</f>
        <v>14</v>
      </c>
      <c r="P14" s="17">
        <f>'Term 1 - Numbers'!DQ14</f>
        <v>15</v>
      </c>
      <c r="Q14" s="41">
        <v>122</v>
      </c>
    </row>
    <row r="15" spans="1:28" x14ac:dyDescent="0.25">
      <c r="A15" s="29" t="str">
        <f>'Term 1 - Numbers'!A15</f>
        <v>School Holiday Camps</v>
      </c>
      <c r="B15" s="17">
        <f>'Term 1 - Numbers'!I15</f>
        <v>0</v>
      </c>
      <c r="C15" s="17">
        <f>'Term 1 - Numbers'!Q15</f>
        <v>67</v>
      </c>
      <c r="D15" s="17">
        <f>'Term 1 - Numbers'!Y15</f>
        <v>38</v>
      </c>
      <c r="E15" s="17">
        <f>'Term 1 - Numbers'!AG15</f>
        <v>0</v>
      </c>
      <c r="F15" s="17">
        <f>'Term 1 - Numbers'!AO15</f>
        <v>0</v>
      </c>
      <c r="G15" s="17">
        <f>'Term 1 - Numbers'!AW15</f>
        <v>0</v>
      </c>
      <c r="H15" s="17">
        <f>'Term 1 - Numbers'!BE15</f>
        <v>0</v>
      </c>
      <c r="I15" s="17">
        <f>'Term 1 - Numbers'!BM15</f>
        <v>0</v>
      </c>
      <c r="J15" s="17">
        <f>'Term 1 - Numbers'!BU15</f>
        <v>0</v>
      </c>
      <c r="K15" s="17">
        <f>'Term 1 - Numbers'!CC15:CC27</f>
        <v>0</v>
      </c>
      <c r="L15" s="17">
        <f>'Term 1 - Numbers'!CK15</f>
        <v>0</v>
      </c>
      <c r="M15" s="17">
        <f>'Term 1 - Numbers'!CL15</f>
        <v>0</v>
      </c>
      <c r="N15" s="17">
        <f>'Term 1 - Numbers'!DA15</f>
        <v>0</v>
      </c>
      <c r="O15" s="17">
        <f>'Term 1 - Numbers'!DI15</f>
        <v>0</v>
      </c>
      <c r="P15" s="17">
        <f>'Term 1 - Numbers'!DQ15</f>
        <v>0</v>
      </c>
      <c r="Q15" s="41">
        <f>SUM(B15:P15)</f>
        <v>105</v>
      </c>
    </row>
    <row r="16" spans="1:28" x14ac:dyDescent="0.25">
      <c r="A16" s="29" t="str">
        <f>'Term 1 - Numbers'!A16</f>
        <v>Kulnura TC</v>
      </c>
      <c r="B16" s="17">
        <f>'Term 1 - Numbers'!I16</f>
        <v>0</v>
      </c>
      <c r="C16" s="17">
        <v>0</v>
      </c>
      <c r="D16" s="17">
        <v>0</v>
      </c>
      <c r="E16" s="17">
        <f>'Term 1 - Numbers'!AG16</f>
        <v>0</v>
      </c>
      <c r="F16" s="17">
        <f>'Term 1 - Numbers'!AO16</f>
        <v>0</v>
      </c>
      <c r="G16" s="17">
        <f>'Term 1 - Numbers'!AW16</f>
        <v>4</v>
      </c>
      <c r="H16" s="17">
        <f>'Term 1 - Numbers'!BE16</f>
        <v>4</v>
      </c>
      <c r="I16" s="17">
        <f>'Term 1 - Numbers'!BM16</f>
        <v>4</v>
      </c>
      <c r="J16" s="17">
        <f>'Term 1 - Numbers'!BU16</f>
        <v>4</v>
      </c>
      <c r="K16" s="17">
        <f>'Term 1 - Numbers'!CC16:CC28</f>
        <v>4</v>
      </c>
      <c r="L16" s="17">
        <f>'Term 1 - Numbers'!CK16</f>
        <v>4</v>
      </c>
      <c r="M16" s="17">
        <f>'Term 1 - Numbers'!CS15</f>
        <v>0</v>
      </c>
      <c r="N16" s="17">
        <f>'Term 1 - Numbers'!DA16</f>
        <v>4</v>
      </c>
      <c r="O16" s="17">
        <f>'Term 1 - Numbers'!DI16</f>
        <v>4</v>
      </c>
      <c r="P16" s="17">
        <f>'Term 1 - Numbers'!DQ16</f>
        <v>4</v>
      </c>
      <c r="Q16" s="41">
        <f t="shared" ref="Q16" si="7">SUM(B16:P16)</f>
        <v>36</v>
      </c>
    </row>
    <row r="17" spans="1:19" s="45" customFormat="1" x14ac:dyDescent="0.25">
      <c r="A17" s="32" t="s">
        <v>18</v>
      </c>
      <c r="B17" s="43">
        <f t="shared" ref="B17:E17" si="8">SUM(B4:B15)</f>
        <v>0</v>
      </c>
      <c r="C17" s="43">
        <f t="shared" si="8"/>
        <v>67</v>
      </c>
      <c r="D17" s="43">
        <f t="shared" si="8"/>
        <v>38</v>
      </c>
      <c r="E17" s="43">
        <f t="shared" si="8"/>
        <v>0</v>
      </c>
      <c r="F17" s="43">
        <f t="shared" ref="F17:L17" si="9">SUM(F4:F16)</f>
        <v>80</v>
      </c>
      <c r="G17" s="43">
        <f t="shared" si="9"/>
        <v>180</v>
      </c>
      <c r="H17" s="43">
        <f t="shared" si="9"/>
        <v>189</v>
      </c>
      <c r="I17" s="43">
        <f t="shared" si="9"/>
        <v>152</v>
      </c>
      <c r="J17" s="43">
        <f t="shared" si="9"/>
        <v>217</v>
      </c>
      <c r="K17" s="43">
        <f t="shared" si="9"/>
        <v>164</v>
      </c>
      <c r="L17" s="43">
        <f t="shared" si="9"/>
        <v>157</v>
      </c>
      <c r="M17" s="43">
        <f>SUM(M4:M16)</f>
        <v>168</v>
      </c>
      <c r="N17" s="43">
        <f t="shared" ref="N17:P17" si="10">SUM(N4:N16)</f>
        <v>123</v>
      </c>
      <c r="O17" s="43">
        <f t="shared" si="10"/>
        <v>151</v>
      </c>
      <c r="P17" s="43">
        <f t="shared" si="10"/>
        <v>163</v>
      </c>
      <c r="Q17" s="44">
        <f>SUM(Q4:Q16)</f>
        <v>1852</v>
      </c>
      <c r="R17" s="52">
        <f>Q17/13</f>
        <v>142.46153846153845</v>
      </c>
      <c r="S17" s="44"/>
    </row>
    <row r="18" spans="1:19" x14ac:dyDescent="0.25">
      <c r="A18" s="38" t="s">
        <v>29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42"/>
      <c r="R18" s="42"/>
    </row>
    <row r="19" spans="1:19" x14ac:dyDescent="0.25">
      <c r="A19" s="30" t="s">
        <v>25</v>
      </c>
      <c r="B19" s="17">
        <f>'Term 1 - Numbers'!I19</f>
        <v>0</v>
      </c>
      <c r="C19" s="17">
        <f>'Term 1 - Numbers'!Q19</f>
        <v>0</v>
      </c>
      <c r="D19" s="17">
        <f>'Term 1 - Numbers'!Y19</f>
        <v>4</v>
      </c>
      <c r="E19" s="17">
        <f>'Term 1 - Numbers'!AG19</f>
        <v>8</v>
      </c>
      <c r="F19" s="56">
        <f>'Term 1 - Numbers'!AO19</f>
        <v>0</v>
      </c>
      <c r="G19" s="17">
        <f>'Term 1 - Numbers'!AW19</f>
        <v>12</v>
      </c>
      <c r="H19" s="17">
        <f>'Term 1 - Numbers'!BE19</f>
        <v>12</v>
      </c>
      <c r="I19" s="17">
        <f>'Term 1 - Numbers'!BM19</f>
        <v>8</v>
      </c>
      <c r="J19" s="17">
        <f>'Term 1 - Numbers'!BU19</f>
        <v>12</v>
      </c>
      <c r="K19" s="17">
        <f>'Term 1 - Numbers'!CC19</f>
        <v>12</v>
      </c>
      <c r="L19" s="17">
        <f>'Term 1 - Numbers'!CK19</f>
        <v>8</v>
      </c>
      <c r="M19" s="17">
        <f>'Term 1 - Numbers'!CS19</f>
        <v>0</v>
      </c>
      <c r="N19" s="17">
        <f>'Term 1 - Numbers'!DA19</f>
        <v>0</v>
      </c>
      <c r="O19" s="56">
        <f>'Term 1 - Numbers'!DI19</f>
        <v>0</v>
      </c>
      <c r="P19" s="17">
        <f>'Term 1 - Numbers'!DQ19</f>
        <v>6</v>
      </c>
      <c r="Q19" s="41">
        <f t="shared" ref="Q19:Q27" si="11">SUM(B19:P19)</f>
        <v>82</v>
      </c>
      <c r="R19" s="64">
        <f>SUM(Q19/9)</f>
        <v>9.1111111111111107</v>
      </c>
    </row>
    <row r="20" spans="1:19" x14ac:dyDescent="0.25">
      <c r="A20" s="30" t="s">
        <v>27</v>
      </c>
      <c r="B20" s="17">
        <f>'Term 1 - Numbers'!I20</f>
        <v>0</v>
      </c>
      <c r="C20" s="17">
        <f>'Term 1 - Numbers'!Q20</f>
        <v>20</v>
      </c>
      <c r="D20" s="17">
        <f>'Term 1 - Numbers'!Y20</f>
        <v>20</v>
      </c>
      <c r="E20" s="17">
        <f>'Term 1 - Numbers'!AG20</f>
        <v>24</v>
      </c>
      <c r="F20" s="17">
        <f>'Term 1 - Numbers'!AO20</f>
        <v>32</v>
      </c>
      <c r="G20" s="17">
        <f>'Term 1 - Numbers'!AW20</f>
        <v>28</v>
      </c>
      <c r="H20" s="17">
        <f>'Term 1 - Numbers'!BE20</f>
        <v>20</v>
      </c>
      <c r="I20" s="17">
        <f>'Term 1 - Numbers'!BM20</f>
        <v>24</v>
      </c>
      <c r="J20" s="17">
        <f>'Term 1 - Numbers'!BU20</f>
        <v>20</v>
      </c>
      <c r="K20" s="17">
        <f>'Term 1 - Numbers'!CC20</f>
        <v>24</v>
      </c>
      <c r="L20" s="17">
        <f>'Term 1 - Numbers'!CK20</f>
        <v>24</v>
      </c>
      <c r="M20" s="17">
        <f>'Term 1 - Numbers'!CS20</f>
        <v>20</v>
      </c>
      <c r="N20" s="17">
        <f>'Term 1 - Numbers'!DA20</f>
        <v>24</v>
      </c>
      <c r="O20" s="56">
        <f>'Term 1 - Numbers'!DI20</f>
        <v>0</v>
      </c>
      <c r="P20" s="17">
        <f>'Term 1 - Numbers'!DQ20</f>
        <v>20</v>
      </c>
      <c r="Q20" s="41">
        <f t="shared" si="11"/>
        <v>300</v>
      </c>
      <c r="R20" s="64">
        <f>SUM(Q20/13)</f>
        <v>23.076923076923077</v>
      </c>
    </row>
    <row r="21" spans="1:19" x14ac:dyDescent="0.25">
      <c r="A21" s="30" t="s">
        <v>28</v>
      </c>
      <c r="B21" s="17">
        <f>'Term 1 - Numbers'!I21</f>
        <v>0</v>
      </c>
      <c r="C21" s="17">
        <f>'Term 1 - Numbers'!Q21</f>
        <v>0</v>
      </c>
      <c r="D21" s="17">
        <f>'Term 1 - Numbers'!Y21</f>
        <v>0</v>
      </c>
      <c r="E21" s="17">
        <f>'Term 1 - Numbers'!AG21</f>
        <v>0</v>
      </c>
      <c r="F21" s="17">
        <f>'Term 1 - Numbers'!AO21</f>
        <v>0</v>
      </c>
      <c r="G21" s="17">
        <f>'Term 1 - Numbers'!AW21</f>
        <v>24</v>
      </c>
      <c r="H21" s="17">
        <f>'Term 1 - Numbers'!BE21</f>
        <v>0</v>
      </c>
      <c r="I21" s="56">
        <f>'Term 1 - Numbers'!BM21</f>
        <v>0</v>
      </c>
      <c r="J21" s="17">
        <f>'Term 1 - Numbers'!BU21</f>
        <v>0</v>
      </c>
      <c r="K21" s="17">
        <f>'Term 1 - Numbers'!CC21</f>
        <v>0</v>
      </c>
      <c r="L21" s="17">
        <f>'Term 1 - Numbers'!CK21</f>
        <v>16</v>
      </c>
      <c r="M21" s="17">
        <f>'Term 1 - Numbers'!CS21</f>
        <v>12</v>
      </c>
      <c r="N21" s="17">
        <f>'Term 1 - Numbers'!DA21</f>
        <v>24</v>
      </c>
      <c r="O21" s="17">
        <f>'Term 1 - Numbers'!DI21</f>
        <v>0</v>
      </c>
      <c r="P21" s="17">
        <f>'Term 1 - Numbers'!DQ21</f>
        <v>24</v>
      </c>
      <c r="Q21" s="41">
        <f t="shared" si="11"/>
        <v>100</v>
      </c>
      <c r="R21" s="64">
        <f>SUM(Q21/5)</f>
        <v>20</v>
      </c>
    </row>
    <row r="22" spans="1:19" x14ac:dyDescent="0.25">
      <c r="A22" s="30" t="s">
        <v>26</v>
      </c>
      <c r="B22" s="17">
        <f>'Term 1 - Numbers'!I22</f>
        <v>0</v>
      </c>
      <c r="C22" s="17">
        <f>'Term 1 - Numbers'!Q22</f>
        <v>16</v>
      </c>
      <c r="D22" s="17">
        <f>'Term 1 - Numbers'!Y22</f>
        <v>16</v>
      </c>
      <c r="E22" s="17">
        <f>'Term 1 - Numbers'!AG22</f>
        <v>0</v>
      </c>
      <c r="F22" s="17">
        <f>'Term 1 - Numbers'!AO22</f>
        <v>12</v>
      </c>
      <c r="G22" s="17">
        <f>'Term 1 - Numbers'!AW22</f>
        <v>16</v>
      </c>
      <c r="H22" s="17">
        <f>'Term 1 - Numbers'!BE22</f>
        <v>12</v>
      </c>
      <c r="I22" s="17">
        <f>'Term 1 - Numbers'!BM22</f>
        <v>16</v>
      </c>
      <c r="J22" s="17">
        <f>'Term 1 - Numbers'!BU22</f>
        <v>12</v>
      </c>
      <c r="K22" s="17">
        <f>'Term 1 - Numbers'!CC22</f>
        <v>0</v>
      </c>
      <c r="L22" s="17">
        <f>'Term 1 - Numbers'!CK22</f>
        <v>12</v>
      </c>
      <c r="M22" s="17">
        <f>'Term 1 - Numbers'!CS22</f>
        <v>0</v>
      </c>
      <c r="N22" s="17">
        <f>'Term 1 - Numbers'!DA22</f>
        <v>0</v>
      </c>
      <c r="O22" s="56">
        <f>'Term 1 - Numbers'!DI22</f>
        <v>0</v>
      </c>
      <c r="P22" s="17">
        <f>'Term 1 - Numbers'!DQ22</f>
        <v>16</v>
      </c>
      <c r="Q22" s="41">
        <f t="shared" si="11"/>
        <v>128</v>
      </c>
      <c r="R22" s="64">
        <f>SUM(Q22/9)</f>
        <v>14.222222222222221</v>
      </c>
    </row>
    <row r="23" spans="1:19" x14ac:dyDescent="0.25">
      <c r="A23" s="30" t="s">
        <v>30</v>
      </c>
      <c r="B23" s="17">
        <f>'Term 1 - Numbers'!I23</f>
        <v>0</v>
      </c>
      <c r="C23" s="17">
        <f>'Term 1 - Numbers'!Q23</f>
        <v>0</v>
      </c>
      <c r="D23" s="17">
        <f>'Term 1 - Numbers'!Y23</f>
        <v>0</v>
      </c>
      <c r="E23" s="17">
        <f>'Term 1 - Numbers'!AG23</f>
        <v>0</v>
      </c>
      <c r="F23" s="17">
        <f>'Term 1 - Numbers'!AO23</f>
        <v>0</v>
      </c>
      <c r="G23" s="17">
        <f>'Term 1 - Numbers'!AW23</f>
        <v>0</v>
      </c>
      <c r="H23" s="17">
        <f>'Term 1 - Numbers'!BE23</f>
        <v>3</v>
      </c>
      <c r="I23" s="17">
        <f>'Term 1 - Numbers'!BM23</f>
        <v>0</v>
      </c>
      <c r="J23" s="17">
        <f>'Term 1 - Numbers'!BU23</f>
        <v>0</v>
      </c>
      <c r="K23" s="17">
        <f>'Term 1 - Numbers'!CC23</f>
        <v>0</v>
      </c>
      <c r="L23" s="17">
        <f>'Term 1 - Numbers'!CK23</f>
        <v>0</v>
      </c>
      <c r="M23" s="17">
        <f>'Term 1 - Numbers'!CS23</f>
        <v>0</v>
      </c>
      <c r="N23" s="17">
        <f>'Term 1 - Numbers'!DA23</f>
        <v>0</v>
      </c>
      <c r="O23" s="17">
        <f>'Term 1 - Numbers'!DI23</f>
        <v>0</v>
      </c>
      <c r="P23" s="17">
        <f>'Term 1 - Numbers'!DQ23</f>
        <v>0</v>
      </c>
      <c r="Q23" s="41">
        <f t="shared" si="11"/>
        <v>3</v>
      </c>
      <c r="R23" s="64">
        <f>SUM(Q23/1)</f>
        <v>3</v>
      </c>
    </row>
    <row r="24" spans="1:19" x14ac:dyDescent="0.25">
      <c r="A24" s="30" t="s">
        <v>31</v>
      </c>
      <c r="B24" s="17">
        <f>'Term 1 - Numbers'!I24</f>
        <v>0</v>
      </c>
      <c r="C24" s="17">
        <f>'Term 1 - Numbers'!Q24</f>
        <v>0</v>
      </c>
      <c r="D24" s="17">
        <f>'Term 1 - Numbers'!Y24</f>
        <v>0</v>
      </c>
      <c r="E24" s="17">
        <f>'Term 1 - Numbers'!AG24</f>
        <v>0</v>
      </c>
      <c r="F24" s="17">
        <f>'Term 1 - Numbers'!AO24</f>
        <v>0</v>
      </c>
      <c r="G24" s="17">
        <f>'Term 1 - Numbers'!AW24</f>
        <v>0</v>
      </c>
      <c r="H24" s="17">
        <f>'Term 1 - Numbers'!BE24</f>
        <v>0</v>
      </c>
      <c r="I24" s="17">
        <f>'Term 1 - Numbers'!BM24</f>
        <v>12</v>
      </c>
      <c r="J24" s="17">
        <f>'Term 1 - Numbers'!BU24</f>
        <v>12</v>
      </c>
      <c r="K24" s="17">
        <f>'Term 1 - Numbers'!CC24</f>
        <v>12</v>
      </c>
      <c r="L24" s="17">
        <f>'Term 1 - Numbers'!CK24</f>
        <v>12</v>
      </c>
      <c r="M24" s="17">
        <f>'Term 1 - Numbers'!CS24</f>
        <v>12</v>
      </c>
      <c r="N24" s="17">
        <f>'Term 1 - Numbers'!DA24</f>
        <v>12</v>
      </c>
      <c r="O24" s="17">
        <f>'Term 1 - Numbers'!DI24</f>
        <v>3</v>
      </c>
      <c r="P24" s="17">
        <f>'Term 1 - Numbers'!DQ24</f>
        <v>0</v>
      </c>
      <c r="Q24" s="41">
        <f t="shared" si="11"/>
        <v>75</v>
      </c>
      <c r="R24" s="64">
        <f>SUM(Q24/7)</f>
        <v>10.714285714285714</v>
      </c>
    </row>
    <row r="25" spans="1:19" x14ac:dyDescent="0.25">
      <c r="A25" s="30" t="str">
        <f>'Term 1 - Numbers'!A25</f>
        <v>Saturday Monthly Medal/Super Series</v>
      </c>
      <c r="B25" s="17">
        <f>'Term 1 - Numbers'!I25</f>
        <v>0</v>
      </c>
      <c r="C25" s="17">
        <f>'Term 1 - Numbers'!Q25</f>
        <v>0</v>
      </c>
      <c r="D25" s="17">
        <f>'Term 1 - Numbers'!Y25</f>
        <v>0</v>
      </c>
      <c r="E25" s="17">
        <f>'Term 1 - Numbers'!AG25</f>
        <v>0</v>
      </c>
      <c r="F25" s="17">
        <f>'Term 1 - Numbers'!AO25</f>
        <v>0</v>
      </c>
      <c r="G25" s="17">
        <f>'Term 1 - Numbers'!AW25</f>
        <v>26</v>
      </c>
      <c r="H25" s="17">
        <f>'Term 1 - Numbers'!BE25</f>
        <v>0</v>
      </c>
      <c r="I25" s="17">
        <f>'Term 1 - Numbers'!BM25</f>
        <v>40</v>
      </c>
      <c r="J25" s="17">
        <f>'Term 1 - Numbers'!BU25</f>
        <v>8</v>
      </c>
      <c r="K25" s="17">
        <f>'Term 1 - Numbers'!CC25</f>
        <v>4</v>
      </c>
      <c r="L25" s="56">
        <f>'Term 1 - Numbers'!CK25</f>
        <v>0</v>
      </c>
      <c r="M25" s="17">
        <f>'Term 1 - Numbers'!CS25</f>
        <v>9</v>
      </c>
      <c r="N25" s="17">
        <f>'Term 1 - Numbers'!DA25</f>
        <v>32</v>
      </c>
      <c r="O25" s="17">
        <f>'Term 1 - Numbers'!DI25</f>
        <v>23</v>
      </c>
      <c r="P25" s="17">
        <f>'Term 1 - Numbers'!DQ25</f>
        <v>0</v>
      </c>
      <c r="Q25" s="41">
        <f t="shared" si="11"/>
        <v>142</v>
      </c>
      <c r="R25" s="64">
        <f>SUM(Q25/7)</f>
        <v>20.285714285714285</v>
      </c>
    </row>
    <row r="26" spans="1:19" x14ac:dyDescent="0.25">
      <c r="A26" s="30" t="s">
        <v>45</v>
      </c>
      <c r="B26" s="17">
        <f>'Term 1 - Numbers'!I26</f>
        <v>0</v>
      </c>
      <c r="C26" s="17">
        <f>'Term 1 - Numbers'!Q26</f>
        <v>0</v>
      </c>
      <c r="D26" s="17">
        <f>'Term 1 - Numbers'!Y26</f>
        <v>0</v>
      </c>
      <c r="E26" s="17">
        <f>'Term 1 - Numbers'!AG26</f>
        <v>0</v>
      </c>
      <c r="F26" s="17">
        <f>'Term 1 - Numbers'!AO26</f>
        <v>0</v>
      </c>
      <c r="G26" s="17">
        <f>'Term 1 - Numbers'!AW26</f>
        <v>0</v>
      </c>
      <c r="H26" s="17">
        <v>0</v>
      </c>
      <c r="I26" s="17">
        <f>'Term 1 - Numbers'!BM26</f>
        <v>0</v>
      </c>
      <c r="J26" s="17">
        <f>'Term 1 - Numbers'!BU26</f>
        <v>0</v>
      </c>
      <c r="K26" s="17">
        <f>'Term 1 - Numbers'!CC26</f>
        <v>0</v>
      </c>
      <c r="L26" s="17">
        <f>'Term 1 - Numbers'!CK26</f>
        <v>0</v>
      </c>
      <c r="M26" s="17">
        <f>'Term 1 - Numbers'!CS26</f>
        <v>0</v>
      </c>
      <c r="N26" s="17">
        <f>'Term 1 - Numbers'!DA26</f>
        <v>0</v>
      </c>
      <c r="O26" s="17">
        <f>'Term 1 - Numbers'!DI26</f>
        <v>0</v>
      </c>
      <c r="P26" s="17">
        <f>'Term 1 - Numbers'!DQ26</f>
        <v>0</v>
      </c>
      <c r="Q26" s="41">
        <f t="shared" si="11"/>
        <v>0</v>
      </c>
      <c r="R26" s="64">
        <f>SUM(Q26/13)</f>
        <v>0</v>
      </c>
      <c r="S26" s="64">
        <f>SUM(R19:R26)</f>
        <v>100.41025641025641</v>
      </c>
    </row>
    <row r="27" spans="1:19" s="45" customFormat="1" x14ac:dyDescent="0.25">
      <c r="A27" s="33" t="s">
        <v>18</v>
      </c>
      <c r="B27" s="43">
        <f t="shared" ref="B27:P27" si="12">SUM(B19:B26)</f>
        <v>0</v>
      </c>
      <c r="C27" s="43">
        <f t="shared" si="12"/>
        <v>36</v>
      </c>
      <c r="D27" s="43">
        <f t="shared" si="12"/>
        <v>40</v>
      </c>
      <c r="E27" s="43">
        <f t="shared" si="12"/>
        <v>32</v>
      </c>
      <c r="F27" s="43">
        <f t="shared" si="12"/>
        <v>44</v>
      </c>
      <c r="G27" s="43">
        <f t="shared" si="12"/>
        <v>106</v>
      </c>
      <c r="H27" s="43">
        <f t="shared" si="12"/>
        <v>47</v>
      </c>
      <c r="I27" s="43">
        <f t="shared" si="12"/>
        <v>100</v>
      </c>
      <c r="J27" s="43">
        <f t="shared" si="12"/>
        <v>64</v>
      </c>
      <c r="K27" s="43">
        <f t="shared" si="12"/>
        <v>52</v>
      </c>
      <c r="L27" s="43">
        <f t="shared" si="12"/>
        <v>72</v>
      </c>
      <c r="M27" s="43">
        <f t="shared" si="12"/>
        <v>53</v>
      </c>
      <c r="N27" s="43">
        <f t="shared" si="12"/>
        <v>92</v>
      </c>
      <c r="O27" s="43">
        <f t="shared" si="12"/>
        <v>26</v>
      </c>
      <c r="P27" s="43">
        <f t="shared" si="12"/>
        <v>66</v>
      </c>
      <c r="Q27" s="44">
        <f t="shared" si="11"/>
        <v>830</v>
      </c>
      <c r="R27" s="52">
        <f>Q27/14</f>
        <v>59.285714285714285</v>
      </c>
      <c r="S27" s="44"/>
    </row>
    <row r="28" spans="1:19" x14ac:dyDescent="0.25">
      <c r="A28" s="38" t="s">
        <v>23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42"/>
      <c r="R28" s="42"/>
    </row>
    <row r="29" spans="1:19" x14ac:dyDescent="0.25">
      <c r="A29" s="31" t="s">
        <v>32</v>
      </c>
      <c r="B29" s="17">
        <f>'Term 1 - Numbers'!L27</f>
        <v>0</v>
      </c>
      <c r="C29" s="17">
        <f>'Term 1 - Numbers'!T27</f>
        <v>0</v>
      </c>
      <c r="D29" s="17">
        <f>'Term 1 - Numbers'!AB27</f>
        <v>0</v>
      </c>
      <c r="E29" s="17">
        <f>'Term 1 - Numbers'!AG29</f>
        <v>0</v>
      </c>
      <c r="F29" s="17">
        <f>'Term 1 - Numbers'!AO29</f>
        <v>16</v>
      </c>
      <c r="G29" s="17">
        <f>'Term 1 - Numbers'!AW29</f>
        <v>112</v>
      </c>
      <c r="H29" s="17">
        <f>'Term 1 - Numbers'!BE29</f>
        <v>112</v>
      </c>
      <c r="I29" s="17">
        <f>'Term 1 - Numbers'!BM29</f>
        <v>112</v>
      </c>
      <c r="J29" s="17">
        <f>'Term 1 - Numbers'!BU29</f>
        <v>112</v>
      </c>
      <c r="K29" s="17">
        <f>'Term 1 - Numbers'!CC29</f>
        <v>112</v>
      </c>
      <c r="L29" s="17">
        <f>'Term 1 - Numbers'!CK29</f>
        <v>112</v>
      </c>
      <c r="M29" s="17">
        <f>'Term 1 - Numbers'!CS29</f>
        <v>112</v>
      </c>
      <c r="N29" s="17">
        <f>'Term 1 - Numbers'!DI29</f>
        <v>112</v>
      </c>
      <c r="O29" s="17">
        <f>'Term 1 - Numbers'!DI29</f>
        <v>112</v>
      </c>
      <c r="P29" s="17">
        <f>'Term 1 - Numbers'!DQ29</f>
        <v>112</v>
      </c>
      <c r="Q29" s="41">
        <f t="shared" ref="Q29:Q38" si="13">SUM(B29:P29)</f>
        <v>1136</v>
      </c>
    </row>
    <row r="30" spans="1:19" x14ac:dyDescent="0.25">
      <c r="A30" s="31" t="s">
        <v>33</v>
      </c>
      <c r="B30" s="17">
        <f>'Term 1 - Numbers'!L28</f>
        <v>0</v>
      </c>
      <c r="C30" s="17">
        <f>'Term 1 - Numbers'!T28</f>
        <v>0</v>
      </c>
      <c r="D30" s="17">
        <f>'Term 1 - Numbers'!AB28</f>
        <v>0</v>
      </c>
      <c r="E30" s="17">
        <f>'Term 1 - Numbers'!AG30</f>
        <v>0</v>
      </c>
      <c r="F30" s="17">
        <f>'Term 1 - Numbers'!AO30</f>
        <v>0</v>
      </c>
      <c r="G30" s="17">
        <f>'Term 1 - Numbers'!AW30</f>
        <v>23</v>
      </c>
      <c r="H30" s="17">
        <f>'Term 1 - Numbers'!BE30</f>
        <v>23</v>
      </c>
      <c r="I30" s="17">
        <f>'Term 1 - Numbers'!BM30</f>
        <v>0</v>
      </c>
      <c r="J30" s="17">
        <f>'Term 1 - Numbers'!BU30</f>
        <v>0</v>
      </c>
      <c r="K30" s="17">
        <f>'Term 1 - Numbers'!CC30</f>
        <v>23</v>
      </c>
      <c r="L30" s="17">
        <f>'Term 1 - Numbers'!CK30</f>
        <v>15</v>
      </c>
      <c r="M30" s="17">
        <f>'Term 1 - Numbers'!CS30</f>
        <v>23</v>
      </c>
      <c r="N30" s="17">
        <f>'Term 1 - Numbers'!DI30</f>
        <v>23</v>
      </c>
      <c r="O30" s="17">
        <f>'Term 1 - Numbers'!DI30</f>
        <v>23</v>
      </c>
      <c r="P30" s="17">
        <f>'Term 1 - Numbers'!DQ30</f>
        <v>23</v>
      </c>
      <c r="Q30" s="41">
        <f t="shared" si="13"/>
        <v>176</v>
      </c>
    </row>
    <row r="31" spans="1:19" x14ac:dyDescent="0.25">
      <c r="A31" s="31" t="s">
        <v>34</v>
      </c>
      <c r="B31" s="17">
        <f>'Term 1 - Numbers'!L29</f>
        <v>0</v>
      </c>
      <c r="C31" s="17">
        <f>'Term 1 - Numbers'!T29</f>
        <v>0</v>
      </c>
      <c r="D31" s="17">
        <f>'Term 1 - Numbers'!AB29</f>
        <v>0</v>
      </c>
      <c r="E31" s="17">
        <f>'Term 1 - Numbers'!AG31</f>
        <v>0</v>
      </c>
      <c r="F31" s="17">
        <f>'Term 1 - Numbers'!AO31</f>
        <v>0</v>
      </c>
      <c r="G31" s="17">
        <f>'Term 1 - Numbers'!AW31</f>
        <v>9</v>
      </c>
      <c r="H31" s="17">
        <f>'Term 1 - Numbers'!BE31</f>
        <v>13</v>
      </c>
      <c r="I31" s="17">
        <f>'Term 1 - Numbers'!BM31</f>
        <v>10</v>
      </c>
      <c r="J31" s="17">
        <f>'Term 1 - Numbers'!BU31</f>
        <v>10</v>
      </c>
      <c r="K31" s="17">
        <f>'Term 1 - Numbers'!CC31</f>
        <v>10</v>
      </c>
      <c r="L31" s="17">
        <f>'Term 1 - Numbers'!CK31</f>
        <v>50</v>
      </c>
      <c r="M31" s="17">
        <f>'Term 1 - Numbers'!CS31</f>
        <v>50</v>
      </c>
      <c r="N31" s="17">
        <f>'Term 1 - Numbers'!DI31</f>
        <v>50</v>
      </c>
      <c r="O31" s="17">
        <f>'Term 1 - Numbers'!DI31</f>
        <v>50</v>
      </c>
      <c r="P31" s="17">
        <f>'Term 1 - Numbers'!DQ31</f>
        <v>50</v>
      </c>
      <c r="Q31" s="41">
        <f t="shared" si="13"/>
        <v>302</v>
      </c>
    </row>
    <row r="32" spans="1:19" x14ac:dyDescent="0.25">
      <c r="A32" s="31" t="s">
        <v>35</v>
      </c>
      <c r="B32" s="17">
        <f>'Term 1 - Numbers'!L30</f>
        <v>0</v>
      </c>
      <c r="C32" s="17">
        <f>'Term 1 - Numbers'!T30</f>
        <v>0</v>
      </c>
      <c r="D32" s="17">
        <f>'Term 1 - Numbers'!AB30</f>
        <v>0</v>
      </c>
      <c r="E32" s="17">
        <f>'Term 1 - Numbers'!AG32</f>
        <v>0</v>
      </c>
      <c r="F32" s="17">
        <f>'Term 1 - Numbers'!AO32</f>
        <v>0</v>
      </c>
      <c r="G32" s="17">
        <f>'Term 1 - Numbers'!AW32</f>
        <v>0</v>
      </c>
      <c r="H32" s="17">
        <f>'Term 1 - Numbers'!BE32</f>
        <v>0</v>
      </c>
      <c r="I32" s="17">
        <f>'Term 1 - Numbers'!BM32</f>
        <v>0</v>
      </c>
      <c r="J32" s="17">
        <f>'Term 1 - Numbers'!BU32</f>
        <v>0</v>
      </c>
      <c r="K32" s="17">
        <f>'Term 1 - Numbers'!CC32</f>
        <v>0</v>
      </c>
      <c r="L32" s="17">
        <f>'Term 1 - Numbers'!CK32</f>
        <v>0</v>
      </c>
      <c r="M32" s="17">
        <f>'Term 1 - Numbers'!CS32</f>
        <v>0</v>
      </c>
      <c r="N32" s="17">
        <f>'Term 1 - Numbers'!DI32</f>
        <v>0</v>
      </c>
      <c r="O32" s="17">
        <f>'Term 1 - Numbers'!DI32</f>
        <v>0</v>
      </c>
      <c r="P32" s="17">
        <f>'Term 1 - Numbers'!DQ32</f>
        <v>0</v>
      </c>
      <c r="Q32" s="41">
        <f t="shared" si="13"/>
        <v>0</v>
      </c>
    </row>
    <row r="33" spans="1:19" x14ac:dyDescent="0.25">
      <c r="A33" s="31" t="s">
        <v>36</v>
      </c>
      <c r="B33" s="17">
        <f>'Term 1 - Numbers'!L31</f>
        <v>0</v>
      </c>
      <c r="C33" s="17">
        <f>'Term 1 - Numbers'!T31</f>
        <v>0</v>
      </c>
      <c r="D33" s="17">
        <f>'Term 1 - Numbers'!AB31</f>
        <v>0</v>
      </c>
      <c r="E33" s="17">
        <f>'Term 1 - Numbers'!AG33</f>
        <v>0</v>
      </c>
      <c r="F33" s="17">
        <f>'Term 1 - Numbers'!AO33</f>
        <v>0</v>
      </c>
      <c r="G33" s="17">
        <f>'Term 1 - Numbers'!AW33</f>
        <v>0</v>
      </c>
      <c r="H33" s="17">
        <f>'Term 1 - Numbers'!BE33</f>
        <v>0</v>
      </c>
      <c r="I33" s="17">
        <f>'Term 1 - Numbers'!BM33</f>
        <v>0</v>
      </c>
      <c r="J33" s="17">
        <f>'Term 1 - Numbers'!BU33</f>
        <v>0</v>
      </c>
      <c r="K33" s="17">
        <f>'Term 1 - Numbers'!CC33</f>
        <v>0</v>
      </c>
      <c r="L33" s="17">
        <f>'Term 1 - Numbers'!CK33</f>
        <v>0</v>
      </c>
      <c r="M33" s="17">
        <f>'Term 1 - Numbers'!CS33</f>
        <v>0</v>
      </c>
      <c r="N33" s="17">
        <f>'Term 1 - Numbers'!DI33</f>
        <v>0</v>
      </c>
      <c r="O33" s="17">
        <f>'Term 1 - Numbers'!DI33</f>
        <v>0</v>
      </c>
      <c r="P33" s="17">
        <f>'Term 1 - Numbers'!DQ33</f>
        <v>0</v>
      </c>
      <c r="Q33" s="41">
        <f t="shared" si="13"/>
        <v>0</v>
      </c>
    </row>
    <row r="34" spans="1:19" x14ac:dyDescent="0.25">
      <c r="A34" s="31" t="s">
        <v>37</v>
      </c>
      <c r="B34" s="17">
        <f>'Term 1 - Numbers'!L32</f>
        <v>0</v>
      </c>
      <c r="C34" s="17">
        <f>'Term 1 - Numbers'!T32</f>
        <v>0</v>
      </c>
      <c r="D34" s="17">
        <f>'Term 1 - Numbers'!AB32</f>
        <v>0</v>
      </c>
      <c r="E34" s="17">
        <f>'Term 1 - Numbers'!AG34</f>
        <v>0</v>
      </c>
      <c r="F34" s="17">
        <f>'Term 1 - Numbers'!AO34</f>
        <v>0</v>
      </c>
      <c r="G34" s="17">
        <f>'Term 1 - Numbers'!AW34</f>
        <v>39</v>
      </c>
      <c r="H34" s="17">
        <f>'Term 1 - Numbers'!BE34</f>
        <v>39</v>
      </c>
      <c r="I34" s="17">
        <f>'Term 1 - Numbers'!BM34</f>
        <v>39</v>
      </c>
      <c r="J34" s="17">
        <f>'Term 1 - Numbers'!BU34</f>
        <v>39</v>
      </c>
      <c r="K34" s="17">
        <f>'Term 1 - Numbers'!CC34</f>
        <v>39</v>
      </c>
      <c r="L34" s="17">
        <f>'Term 1 - Numbers'!CK34</f>
        <v>39</v>
      </c>
      <c r="M34" s="17">
        <f>'Term 1 - Numbers'!CS34</f>
        <v>60</v>
      </c>
      <c r="N34" s="17">
        <f>'Term 1 - Numbers'!DI34</f>
        <v>60</v>
      </c>
      <c r="O34" s="17">
        <f>'Term 1 - Numbers'!DI34</f>
        <v>60</v>
      </c>
      <c r="P34" s="17">
        <f>'Term 1 - Numbers'!DQ34</f>
        <v>60</v>
      </c>
      <c r="Q34" s="41">
        <f t="shared" si="13"/>
        <v>474</v>
      </c>
    </row>
    <row r="35" spans="1:19" x14ac:dyDescent="0.25">
      <c r="A35" s="31" t="s">
        <v>38</v>
      </c>
      <c r="B35" s="17">
        <f>'Term 1 - Numbers'!L33</f>
        <v>0</v>
      </c>
      <c r="C35" s="17">
        <f>'Term 1 - Numbers'!T33</f>
        <v>0</v>
      </c>
      <c r="D35" s="17">
        <f>'Term 1 - Numbers'!AB33</f>
        <v>0</v>
      </c>
      <c r="E35" s="17">
        <f>'Term 1 - Numbers'!AG35</f>
        <v>0</v>
      </c>
      <c r="F35" s="17">
        <f>'Term 1 - Numbers'!AO35</f>
        <v>0</v>
      </c>
      <c r="G35" s="17">
        <f>'Term 1 - Numbers'!AW35</f>
        <v>0</v>
      </c>
      <c r="H35" s="17">
        <f>'Term 1 - Numbers'!BE35</f>
        <v>0</v>
      </c>
      <c r="I35" s="17">
        <f>'Term 1 - Numbers'!BM35</f>
        <v>0</v>
      </c>
      <c r="J35" s="17">
        <f>'Term 1 - Numbers'!BU35</f>
        <v>0</v>
      </c>
      <c r="K35" s="17">
        <f>'Term 1 - Numbers'!CC35</f>
        <v>0</v>
      </c>
      <c r="L35" s="17">
        <f>'Term 1 - Numbers'!CK35</f>
        <v>0</v>
      </c>
      <c r="M35" s="17">
        <f>'Term 1 - Numbers'!CS35</f>
        <v>0</v>
      </c>
      <c r="N35" s="17">
        <f>'Term 1 - Numbers'!DI35</f>
        <v>0</v>
      </c>
      <c r="O35" s="17">
        <f>'Term 1 - Numbers'!DI35</f>
        <v>0</v>
      </c>
      <c r="P35" s="17">
        <f>'Term 1 - Numbers'!DQ35</f>
        <v>0</v>
      </c>
      <c r="Q35" s="41">
        <f t="shared" si="13"/>
        <v>0</v>
      </c>
    </row>
    <row r="36" spans="1:19" x14ac:dyDescent="0.25">
      <c r="A36" s="31" t="s">
        <v>39</v>
      </c>
      <c r="B36" s="17">
        <f>'Term 1 - Numbers'!L34</f>
        <v>0</v>
      </c>
      <c r="C36" s="17">
        <f>'Term 1 - Numbers'!T34</f>
        <v>0</v>
      </c>
      <c r="D36" s="17">
        <f>'Term 1 - Numbers'!AB34</f>
        <v>0</v>
      </c>
      <c r="E36" s="17">
        <f>'Term 1 - Numbers'!AG36</f>
        <v>0</v>
      </c>
      <c r="F36" s="17">
        <f>'Term 1 - Numbers'!AO36</f>
        <v>0</v>
      </c>
      <c r="G36" s="17">
        <f>'Term 1 - Numbers'!AW36</f>
        <v>10</v>
      </c>
      <c r="H36" s="17">
        <f>'Term 1 - Numbers'!BE36</f>
        <v>10</v>
      </c>
      <c r="I36" s="17">
        <f>'Term 1 - Numbers'!BM36</f>
        <v>10</v>
      </c>
      <c r="J36" s="17">
        <f>'Term 1 - Numbers'!BU37</f>
        <v>0</v>
      </c>
      <c r="K36" s="17">
        <f>'Term 1 - Numbers'!CC36</f>
        <v>8</v>
      </c>
      <c r="L36" s="17">
        <f>'Term 1 - Numbers'!CK36</f>
        <v>0</v>
      </c>
      <c r="M36" s="17">
        <f>'Term 1 - Numbers'!CS36</f>
        <v>0</v>
      </c>
      <c r="N36" s="17">
        <f>'Term 1 - Numbers'!DI36</f>
        <v>0</v>
      </c>
      <c r="O36" s="17">
        <f>'Term 1 - Numbers'!DI36</f>
        <v>0</v>
      </c>
      <c r="P36" s="17">
        <f>'Term 1 - Numbers'!DQ36</f>
        <v>0</v>
      </c>
      <c r="Q36" s="41">
        <f t="shared" si="13"/>
        <v>38</v>
      </c>
    </row>
    <row r="37" spans="1:19" x14ac:dyDescent="0.25">
      <c r="A37" s="31" t="str">
        <f>'Term 1 - Numbers'!A37</f>
        <v>Terrigal Primary</v>
      </c>
      <c r="B37" s="17">
        <f>'Term 1 - Numbers'!L35</f>
        <v>0</v>
      </c>
      <c r="C37" s="17">
        <f>'Term 1 - Numbers'!T35</f>
        <v>0</v>
      </c>
      <c r="D37" s="17">
        <f>'Term 1 - Numbers'!AB35</f>
        <v>0</v>
      </c>
      <c r="E37" s="17">
        <f>'Term 1 - Numbers'!AG37</f>
        <v>0</v>
      </c>
      <c r="F37" s="17">
        <f>'Term 1 - Numbers'!AO37</f>
        <v>0</v>
      </c>
      <c r="G37" s="17">
        <f>'Term 1 - Numbers'!AW37</f>
        <v>0</v>
      </c>
      <c r="H37" s="17">
        <f>'Term 1 - Numbers'!BE37</f>
        <v>0</v>
      </c>
      <c r="I37" s="17">
        <f>'Term 1 - Numbers'!BM37</f>
        <v>0</v>
      </c>
      <c r="J37" s="17">
        <f>'Term 1 - Numbers'!BN37</f>
        <v>0</v>
      </c>
      <c r="K37" s="17">
        <f>'Term 1 - Numbers'!CC37</f>
        <v>0</v>
      </c>
      <c r="L37" s="17">
        <f>'Term 1 - Numbers'!CK37</f>
        <v>0</v>
      </c>
      <c r="M37" s="17">
        <f>'Term 1 - Numbers'!CS37</f>
        <v>0</v>
      </c>
      <c r="N37" s="17">
        <f>'Term 1 - Numbers'!DI37</f>
        <v>0</v>
      </c>
      <c r="O37" s="17">
        <f>'Term 1 - Numbers'!DI37</f>
        <v>0</v>
      </c>
      <c r="P37" s="17">
        <f>'Term 1 - Numbers'!DQ37</f>
        <v>8</v>
      </c>
      <c r="Q37" s="41">
        <f t="shared" si="13"/>
        <v>8</v>
      </c>
    </row>
    <row r="38" spans="1:19" s="45" customFormat="1" x14ac:dyDescent="0.25">
      <c r="A38" s="34" t="s">
        <v>18</v>
      </c>
      <c r="B38" s="43">
        <f>'Term 1 - Numbers'!L35</f>
        <v>0</v>
      </c>
      <c r="C38" s="43">
        <f>'Term 1 - Numbers'!T35</f>
        <v>0</v>
      </c>
      <c r="D38" s="43">
        <f>'Term 1 - Numbers'!AB35</f>
        <v>0</v>
      </c>
      <c r="E38" s="43">
        <f>'Term 1 - Numbers'!AJ35</f>
        <v>0</v>
      </c>
      <c r="F38" s="43">
        <f>SUM(F29:F36)</f>
        <v>16</v>
      </c>
      <c r="G38" s="43">
        <f>SUM(G29:G36)</f>
        <v>193</v>
      </c>
      <c r="H38" s="43">
        <f>SUM(H29:H36)</f>
        <v>197</v>
      </c>
      <c r="I38" s="43">
        <f>SUM(I29:I36)</f>
        <v>171</v>
      </c>
      <c r="J38" s="43">
        <f>SUM(J29:J36)</f>
        <v>161</v>
      </c>
      <c r="K38" s="43">
        <f t="shared" ref="K38:P38" si="14">SUM(K29:K37)</f>
        <v>192</v>
      </c>
      <c r="L38" s="43">
        <f t="shared" si="14"/>
        <v>216</v>
      </c>
      <c r="M38" s="43">
        <f t="shared" si="14"/>
        <v>245</v>
      </c>
      <c r="N38" s="43">
        <f t="shared" si="14"/>
        <v>245</v>
      </c>
      <c r="O38" s="43">
        <f t="shared" si="14"/>
        <v>245</v>
      </c>
      <c r="P38" s="43">
        <f t="shared" si="14"/>
        <v>253</v>
      </c>
      <c r="Q38" s="44">
        <f t="shared" si="13"/>
        <v>2134</v>
      </c>
      <c r="R38" s="52">
        <f>Q38/10</f>
        <v>213.4</v>
      </c>
      <c r="S38" s="44"/>
    </row>
    <row r="39" spans="1:19" x14ac:dyDescent="0.25">
      <c r="A39" s="38" t="s">
        <v>40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42"/>
      <c r="R39" s="42"/>
    </row>
    <row r="40" spans="1:19" x14ac:dyDescent="0.25">
      <c r="A40" s="30" t="str">
        <f>'Term 1 - Numbers'!A40</f>
        <v>Seniors</v>
      </c>
      <c r="B40" s="17">
        <f>'Term 1 - Numbers'!B40</f>
        <v>0</v>
      </c>
      <c r="C40" s="17">
        <f>'Term 1 - Numbers'!Q40</f>
        <v>0</v>
      </c>
      <c r="D40" s="17">
        <f>'Term 1 - Numbers'!Y40</f>
        <v>0</v>
      </c>
      <c r="E40" s="17">
        <f>'Term 1 - Numbers'!AG40</f>
        <v>0</v>
      </c>
      <c r="F40" s="17">
        <f>'Term 1 - Numbers'!AO40</f>
        <v>0</v>
      </c>
      <c r="G40" s="17">
        <f>'Term 1 - Numbers'!AW40</f>
        <v>0</v>
      </c>
      <c r="H40" s="17">
        <f>'Term 1 - Numbers'!BE40</f>
        <v>0</v>
      </c>
      <c r="I40" s="17">
        <f>'Term 1 - Numbers'!BM40</f>
        <v>0</v>
      </c>
      <c r="J40" s="17">
        <f>'Term 1 - Numbers'!BU40</f>
        <v>0</v>
      </c>
      <c r="K40" s="17">
        <f>'Term 1 - Numbers'!CC40</f>
        <v>0</v>
      </c>
      <c r="L40" s="17">
        <f>'Term 1 - Numbers'!CM40</f>
        <v>0</v>
      </c>
      <c r="M40" s="17">
        <f>'Term 1 - Numbers'!CS40</f>
        <v>0</v>
      </c>
      <c r="N40" s="17">
        <f>'Term 1 - Numbers'!DA40</f>
        <v>0</v>
      </c>
      <c r="O40" s="17">
        <f>'Term 1 - Numbers'!DI40</f>
        <v>0</v>
      </c>
      <c r="P40" s="17">
        <f>'Term 1 - Numbers'!DQ40</f>
        <v>0</v>
      </c>
      <c r="Q40" s="41">
        <f t="shared" ref="Q40:Q47" si="15">SUM(B40:P40)</f>
        <v>0</v>
      </c>
    </row>
    <row r="41" spans="1:19" x14ac:dyDescent="0.25">
      <c r="A41" s="30" t="str">
        <f>'Term 1 - Numbers'!A41</f>
        <v>Endeavour Series/JDS</v>
      </c>
      <c r="B41" s="17">
        <f>'Term 1 - Numbers'!B41</f>
        <v>0</v>
      </c>
      <c r="C41" s="17">
        <f>'Term 1 - Numbers'!Q41</f>
        <v>0</v>
      </c>
      <c r="D41" s="17">
        <f>'Term 1 - Numbers'!Y41</f>
        <v>0</v>
      </c>
      <c r="E41" s="17">
        <f>'Term 1 - Numbers'!AG41</f>
        <v>0</v>
      </c>
      <c r="F41" s="17">
        <f>'Term 1 - Numbers'!AO41</f>
        <v>105</v>
      </c>
      <c r="G41" s="17">
        <f>'Term 1 - Numbers'!AW41</f>
        <v>0</v>
      </c>
      <c r="H41" s="17">
        <f>'Term 1 - Numbers'!BE41</f>
        <v>0</v>
      </c>
      <c r="I41" s="17">
        <f>'Term 1 - Numbers'!BM41</f>
        <v>0</v>
      </c>
      <c r="J41" s="17">
        <f>'Term 1 - Numbers'!BU41</f>
        <v>115</v>
      </c>
      <c r="K41" s="17">
        <f>'Term 1 - Numbers'!CC41</f>
        <v>0</v>
      </c>
      <c r="L41" s="17">
        <f>'Term 1 - Numbers'!CM41</f>
        <v>0</v>
      </c>
      <c r="M41" s="17">
        <f>'Term 1 - Numbers'!CS41</f>
        <v>0</v>
      </c>
      <c r="N41" s="17">
        <f>'Term 1 - Numbers'!DA41</f>
        <v>0</v>
      </c>
      <c r="O41" s="17">
        <f>'Term 1 - Numbers'!DI41</f>
        <v>106</v>
      </c>
      <c r="P41" s="17">
        <f>'Term 1 - Numbers'!DQ41</f>
        <v>0</v>
      </c>
      <c r="Q41" s="41">
        <f t="shared" si="15"/>
        <v>326</v>
      </c>
    </row>
    <row r="42" spans="1:19" x14ac:dyDescent="0.25">
      <c r="A42" s="30" t="str">
        <f>'Term 1 - Numbers'!A42</f>
        <v xml:space="preserve">Sydney North </v>
      </c>
      <c r="B42" s="17">
        <f>'Term 1 - Numbers'!B42</f>
        <v>0</v>
      </c>
      <c r="C42" s="17">
        <f>'Term 1 - Numbers'!Q42</f>
        <v>0</v>
      </c>
      <c r="D42" s="17">
        <f>'Term 1 - Numbers'!Y42</f>
        <v>0</v>
      </c>
      <c r="E42" s="17">
        <f>'Term 1 - Numbers'!AG42</f>
        <v>0</v>
      </c>
      <c r="F42" s="17">
        <f>'Term 1 - Numbers'!AO42</f>
        <v>0</v>
      </c>
      <c r="G42" s="17">
        <f>'Term 1 - Numbers'!AW42</f>
        <v>0</v>
      </c>
      <c r="H42" s="17">
        <f>'Term 1 - Numbers'!BE42</f>
        <v>72</v>
      </c>
      <c r="I42" s="17">
        <f>'Term 1 - Numbers'!BM42</f>
        <v>0</v>
      </c>
      <c r="J42" s="17">
        <f>'Term 1 - Numbers'!BU42</f>
        <v>0</v>
      </c>
      <c r="K42" s="17">
        <f>'Term 1 - Numbers'!CC42</f>
        <v>0</v>
      </c>
      <c r="L42" s="17">
        <f>'Term 1 - Numbers'!CK42</f>
        <v>61</v>
      </c>
      <c r="M42" s="17">
        <f>'Term 1 - Numbers'!CS42</f>
        <v>0</v>
      </c>
      <c r="N42" s="17">
        <f>'Term 1 - Numbers'!DA42</f>
        <v>0</v>
      </c>
      <c r="O42" s="17">
        <f>'Term 1 - Numbers'!DI42</f>
        <v>0</v>
      </c>
      <c r="P42" s="17">
        <f>'Term 1 - Numbers'!DQ42</f>
        <v>0</v>
      </c>
      <c r="Q42" s="41">
        <f t="shared" si="15"/>
        <v>133</v>
      </c>
    </row>
    <row r="43" spans="1:19" x14ac:dyDescent="0.25">
      <c r="A43" s="30" t="str">
        <f>'Term 1 - Numbers'!A43</f>
        <v>Inter-Club</v>
      </c>
      <c r="B43" s="17">
        <f>'Term 1 - Numbers'!B43</f>
        <v>0</v>
      </c>
      <c r="C43" s="17">
        <f>'Term 1 - Numbers'!Q43</f>
        <v>0</v>
      </c>
      <c r="D43" s="17">
        <f>'Term 1 - Numbers'!Y43</f>
        <v>0</v>
      </c>
      <c r="E43" s="17">
        <f>'Term 1 - Numbers'!AG43</f>
        <v>0</v>
      </c>
      <c r="F43" s="17">
        <f>'Term 1 - Numbers'!AO44</f>
        <v>0</v>
      </c>
      <c r="G43" s="17">
        <f>'Term 1 - Numbers'!AW44</f>
        <v>0</v>
      </c>
      <c r="H43" s="17">
        <f>'Term 1 - Numbers'!BE44</f>
        <v>0</v>
      </c>
      <c r="I43" s="17">
        <f>'Term 1 - Numbers'!BM44</f>
        <v>0</v>
      </c>
      <c r="J43" s="17">
        <f>'Term 1 - Numbers'!BU44</f>
        <v>0</v>
      </c>
      <c r="K43" s="17">
        <f>'Term 1 - Numbers'!CC43</f>
        <v>0</v>
      </c>
      <c r="L43" s="17">
        <f>'Term 1 - Numbers'!CM43</f>
        <v>0</v>
      </c>
      <c r="M43" s="17">
        <f>'Term 1 - Numbers'!CS43</f>
        <v>0</v>
      </c>
      <c r="N43" s="17">
        <f>'Term 1 - Numbers'!DA43</f>
        <v>60</v>
      </c>
      <c r="O43" s="17">
        <f>'Term 1 - Numbers'!DI43</f>
        <v>0</v>
      </c>
      <c r="P43" s="17">
        <f>'Term 1 - Numbers'!DQ43</f>
        <v>0</v>
      </c>
      <c r="Q43" s="41">
        <f t="shared" si="15"/>
        <v>60</v>
      </c>
    </row>
    <row r="44" spans="1:19" x14ac:dyDescent="0.25">
      <c r="A44" s="30" t="str">
        <f>'Term 1 - Numbers'!A44</f>
        <v>Club Championships</v>
      </c>
      <c r="B44" s="17">
        <f>'Term 1 - Numbers'!B44</f>
        <v>0</v>
      </c>
      <c r="C44" s="17">
        <f>'Term 1 - Numbers'!Q44</f>
        <v>0</v>
      </c>
      <c r="D44" s="17">
        <f>'Term 1 - Numbers'!Y44</f>
        <v>0</v>
      </c>
      <c r="E44" s="17">
        <f>'Term 1 - Numbers'!AG44</f>
        <v>0</v>
      </c>
      <c r="F44" s="17">
        <f>'Term 1 - Numbers'!AO45</f>
        <v>0</v>
      </c>
      <c r="G44" s="17">
        <f>'Term 1 - Numbers'!AW45</f>
        <v>0</v>
      </c>
      <c r="H44" s="17">
        <f>'Term 1 - Numbers'!BE45</f>
        <v>0</v>
      </c>
      <c r="I44" s="17">
        <f>'Term 1 - Numbers'!BM45</f>
        <v>0</v>
      </c>
      <c r="J44" s="17">
        <f>'Term 1 - Numbers'!BU45</f>
        <v>0</v>
      </c>
      <c r="K44" s="17">
        <f>'Term 1 - Numbers'!CC44</f>
        <v>0</v>
      </c>
      <c r="L44" s="17">
        <f>'Term 1 - Numbers'!CM44</f>
        <v>0</v>
      </c>
      <c r="M44" s="17">
        <f>'Term 1 - Numbers'!CS44</f>
        <v>0</v>
      </c>
      <c r="N44" s="17">
        <f>'Term 1 - Numbers'!DA44</f>
        <v>0</v>
      </c>
      <c r="O44" s="17">
        <f>'Term 1 - Numbers'!DI44</f>
        <v>0</v>
      </c>
      <c r="P44" s="17">
        <f>'Term 1 - Numbers'!DQ44</f>
        <v>0</v>
      </c>
      <c r="Q44" s="41">
        <f t="shared" si="15"/>
        <v>0</v>
      </c>
    </row>
    <row r="45" spans="1:19" x14ac:dyDescent="0.25">
      <c r="A45" s="30" t="str">
        <f>'Term 1 - Numbers'!A45</f>
        <v>Junior Gold/Silver/Bronze</v>
      </c>
      <c r="B45" s="17">
        <f>'Term 1 - Numbers'!B45</f>
        <v>317</v>
      </c>
      <c r="C45" s="17">
        <f>'Term 1 - Numbers'!Q45</f>
        <v>0</v>
      </c>
      <c r="D45" s="17">
        <f>'Term 1 - Numbers'!Y45</f>
        <v>0</v>
      </c>
      <c r="E45" s="17">
        <f>'Term 1 - Numbers'!AG45</f>
        <v>0</v>
      </c>
      <c r="F45" s="17">
        <f>'Term 1 - Numbers'!AO46</f>
        <v>0</v>
      </c>
      <c r="G45" s="17">
        <f>'Term 1 - Numbers'!AW46</f>
        <v>0</v>
      </c>
      <c r="H45" s="17">
        <v>0</v>
      </c>
      <c r="I45" s="17">
        <f>'Term 1 - Numbers'!BM46</f>
        <v>0</v>
      </c>
      <c r="J45" s="17">
        <v>0</v>
      </c>
      <c r="K45" s="17">
        <f>'Term 1 - Numbers'!CC45</f>
        <v>0</v>
      </c>
      <c r="L45" s="17">
        <f>'Term 1 - Numbers'!CM45</f>
        <v>0</v>
      </c>
      <c r="M45" s="17">
        <f>'Term 1 - Numbers'!CS45</f>
        <v>0</v>
      </c>
      <c r="N45" s="17">
        <f>'Term 1 - Numbers'!DA45</f>
        <v>0</v>
      </c>
      <c r="O45" s="17">
        <f>'Term 1 - Numbers'!DI45</f>
        <v>0</v>
      </c>
      <c r="P45" s="17">
        <f>'Term 1 - Numbers'!DQ45</f>
        <v>0</v>
      </c>
      <c r="Q45" s="41">
        <f t="shared" si="15"/>
        <v>317</v>
      </c>
    </row>
    <row r="46" spans="1:19" x14ac:dyDescent="0.25">
      <c r="A46" s="30" t="str">
        <f>'Term 1 - Numbers'!A46</f>
        <v>AMT - January 2019</v>
      </c>
      <c r="B46" s="17">
        <f>'Term 1 - Numbers'!B46</f>
        <v>0</v>
      </c>
      <c r="C46" s="17">
        <f>'Term 1 - Numbers'!Q46</f>
        <v>0</v>
      </c>
      <c r="D46" s="17">
        <f>'Term 1 - Numbers'!Y46</f>
        <v>0</v>
      </c>
      <c r="E46" s="17">
        <f>'Term 1 - Numbers'!AG46</f>
        <v>378</v>
      </c>
      <c r="F46" s="17">
        <v>0</v>
      </c>
      <c r="G46" s="17">
        <f>'Term 1 - Numbers'!AW47</f>
        <v>0</v>
      </c>
      <c r="H46" s="17">
        <v>1</v>
      </c>
      <c r="I46" s="17">
        <f>'Term 1 - Numbers'!BM47</f>
        <v>0</v>
      </c>
      <c r="J46" s="17">
        <v>0</v>
      </c>
      <c r="K46" s="17">
        <f>'Term 1 - Numbers'!CC46</f>
        <v>0</v>
      </c>
      <c r="L46" s="17">
        <f>'Term 1 - Numbers'!CM46</f>
        <v>0</v>
      </c>
      <c r="M46" s="17">
        <f>'Term 1 - Numbers'!CS46</f>
        <v>0</v>
      </c>
      <c r="N46" s="17">
        <f>'Term 1 - Numbers'!DA46</f>
        <v>0</v>
      </c>
      <c r="O46" s="17">
        <f>'Term 1 - Numbers'!DI46</f>
        <v>0</v>
      </c>
      <c r="P46" s="17">
        <f>'Term 1 - Numbers'!DQ46</f>
        <v>0</v>
      </c>
      <c r="Q46" s="41">
        <f t="shared" si="15"/>
        <v>379</v>
      </c>
    </row>
    <row r="47" spans="1:19" s="45" customFormat="1" x14ac:dyDescent="0.25">
      <c r="A47" s="33" t="s">
        <v>18</v>
      </c>
      <c r="B47" s="43">
        <f>SUM(B40:B46)</f>
        <v>317</v>
      </c>
      <c r="C47" s="43">
        <f>'Term 1 - Numbers'!Q47</f>
        <v>0</v>
      </c>
      <c r="D47" s="43">
        <f>'Term 1 - Numbers'!R47</f>
        <v>0</v>
      </c>
      <c r="E47" s="43">
        <f>'Term 1 - Numbers'!AG47</f>
        <v>378</v>
      </c>
      <c r="F47" s="43">
        <f>SUM(F40:F45)</f>
        <v>105</v>
      </c>
      <c r="G47" s="43">
        <f>SUM(G40:G45)</f>
        <v>0</v>
      </c>
      <c r="H47" s="43">
        <f>SUM(H40:H45)</f>
        <v>72</v>
      </c>
      <c r="I47" s="43">
        <f>SUM(I40:I45)</f>
        <v>0</v>
      </c>
      <c r="J47" s="43">
        <f>SUM(J40:J45)</f>
        <v>115</v>
      </c>
      <c r="K47" s="43">
        <f>'Term 1 - Numbers'!CC47</f>
        <v>0</v>
      </c>
      <c r="L47" s="43">
        <f>SUM(L40:L45)</f>
        <v>61</v>
      </c>
      <c r="M47" s="43">
        <f>SUM(M40:M45)</f>
        <v>0</v>
      </c>
      <c r="N47" s="43">
        <f>SUM(N40:N45)</f>
        <v>60</v>
      </c>
      <c r="O47" s="43">
        <f>SUM(O40:O45)</f>
        <v>106</v>
      </c>
      <c r="P47" s="43">
        <f>SUM(P40:P45)</f>
        <v>0</v>
      </c>
      <c r="Q47" s="44">
        <f t="shared" si="15"/>
        <v>1214</v>
      </c>
      <c r="R47" s="52">
        <f>Q47/8</f>
        <v>151.75</v>
      </c>
      <c r="S47" s="44"/>
    </row>
    <row r="48" spans="1:19" s="60" customFormat="1" ht="19.5" thickBot="1" x14ac:dyDescent="0.35">
      <c r="A48" s="39" t="s">
        <v>44</v>
      </c>
      <c r="B48" s="57">
        <f t="shared" ref="B48:R48" si="16">SUM(B17+B27+B38+B47)</f>
        <v>317</v>
      </c>
      <c r="C48" s="57">
        <f t="shared" si="16"/>
        <v>103</v>
      </c>
      <c r="D48" s="57">
        <f t="shared" si="16"/>
        <v>78</v>
      </c>
      <c r="E48" s="57">
        <f t="shared" si="16"/>
        <v>410</v>
      </c>
      <c r="F48" s="57">
        <f t="shared" si="16"/>
        <v>245</v>
      </c>
      <c r="G48" s="57">
        <f t="shared" si="16"/>
        <v>479</v>
      </c>
      <c r="H48" s="57">
        <f t="shared" si="16"/>
        <v>505</v>
      </c>
      <c r="I48" s="57">
        <f t="shared" si="16"/>
        <v>423</v>
      </c>
      <c r="J48" s="57">
        <f t="shared" si="16"/>
        <v>557</v>
      </c>
      <c r="K48" s="57">
        <f t="shared" si="16"/>
        <v>408</v>
      </c>
      <c r="L48" s="57">
        <f t="shared" si="16"/>
        <v>506</v>
      </c>
      <c r="M48" s="57">
        <f t="shared" si="16"/>
        <v>466</v>
      </c>
      <c r="N48" s="57">
        <f t="shared" si="16"/>
        <v>520</v>
      </c>
      <c r="O48" s="57">
        <f t="shared" si="16"/>
        <v>528</v>
      </c>
      <c r="P48" s="57">
        <f t="shared" si="16"/>
        <v>482</v>
      </c>
      <c r="Q48" s="58">
        <f t="shared" si="16"/>
        <v>6030</v>
      </c>
      <c r="R48" s="61">
        <f t="shared" si="16"/>
        <v>566.89725274725276</v>
      </c>
      <c r="S48" s="59"/>
    </row>
    <row r="49" ht="16.5" thickTop="1" x14ac:dyDescent="0.25"/>
  </sheetData>
  <pageMargins left="0.7" right="0.7" top="0.75" bottom="0.75" header="0.3" footer="0.3"/>
  <pageSetup paperSize="9" orientation="portrait" horizontalDpi="0" verticalDpi="0"/>
  <cellWatches>
    <cellWatch r="Q11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FCA19-02BB-DB43-8D1D-8A8C21280BC8}">
  <dimension ref="B4:Q35"/>
  <sheetViews>
    <sheetView workbookViewId="0">
      <selection activeCell="H10" sqref="H10"/>
    </sheetView>
  </sheetViews>
  <sheetFormatPr defaultColWidth="11" defaultRowHeight="15.75" x14ac:dyDescent="0.25"/>
  <cols>
    <col min="2" max="2" width="4.5" customWidth="1"/>
    <col min="3" max="3" width="35.375" customWidth="1"/>
    <col min="4" max="4" width="18.625" style="68" customWidth="1"/>
    <col min="5" max="5" width="17.5" style="69" customWidth="1"/>
  </cols>
  <sheetData>
    <row r="4" spans="2:17" x14ac:dyDescent="0.25">
      <c r="B4" s="29"/>
      <c r="C4" s="70" t="s">
        <v>69</v>
      </c>
      <c r="D4" s="70" t="s">
        <v>56</v>
      </c>
      <c r="E4" s="71" t="s">
        <v>55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41"/>
      <c r="Q4" s="18"/>
    </row>
    <row r="5" spans="2:17" ht="69.95" customHeight="1" x14ac:dyDescent="0.25">
      <c r="B5" s="81">
        <v>1</v>
      </c>
      <c r="C5" s="72" t="s">
        <v>72</v>
      </c>
      <c r="D5" s="73">
        <v>125000</v>
      </c>
      <c r="E5" s="73" t="s">
        <v>58</v>
      </c>
      <c r="F5" s="67"/>
      <c r="G5" s="67"/>
      <c r="H5" s="67"/>
      <c r="I5" s="67"/>
      <c r="J5" s="67"/>
      <c r="K5" s="67"/>
      <c r="L5" s="67"/>
      <c r="M5" s="67"/>
      <c r="N5" s="67"/>
      <c r="O5" s="14"/>
      <c r="P5" s="41"/>
      <c r="Q5" s="18"/>
    </row>
    <row r="6" spans="2:17" ht="54" customHeight="1" x14ac:dyDescent="0.25">
      <c r="B6" s="81">
        <v>2</v>
      </c>
      <c r="C6" s="74" t="s">
        <v>65</v>
      </c>
      <c r="D6" s="75" t="s">
        <v>63</v>
      </c>
      <c r="E6" s="75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18"/>
    </row>
    <row r="7" spans="2:17" ht="63" customHeight="1" x14ac:dyDescent="0.25">
      <c r="B7" s="81">
        <v>3</v>
      </c>
      <c r="C7" s="76" t="s">
        <v>73</v>
      </c>
      <c r="D7" s="75" t="s">
        <v>57</v>
      </c>
      <c r="E7" s="75"/>
      <c r="F7" s="14"/>
      <c r="G7" s="14"/>
      <c r="H7" s="14"/>
      <c r="I7" s="14"/>
      <c r="J7" s="14"/>
      <c r="K7" s="14"/>
      <c r="L7" s="14"/>
      <c r="M7" s="14"/>
      <c r="N7" s="14"/>
      <c r="O7" s="14"/>
      <c r="P7" s="41"/>
      <c r="Q7" s="18"/>
    </row>
    <row r="8" spans="2:17" ht="25.5" x14ac:dyDescent="0.25">
      <c r="B8" s="81">
        <v>4</v>
      </c>
      <c r="C8" s="74" t="s">
        <v>66</v>
      </c>
      <c r="D8" s="75" t="s">
        <v>59</v>
      </c>
      <c r="E8" s="75" t="s">
        <v>60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41"/>
      <c r="Q8" s="18"/>
    </row>
    <row r="9" spans="2:17" ht="77.099999999999994" customHeight="1" x14ac:dyDescent="0.25">
      <c r="B9" s="81">
        <v>5</v>
      </c>
      <c r="C9" s="74" t="s">
        <v>67</v>
      </c>
      <c r="D9" s="75" t="s">
        <v>61</v>
      </c>
      <c r="E9" s="75" t="s">
        <v>64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41"/>
      <c r="Q9" s="18"/>
    </row>
    <row r="10" spans="2:17" ht="39.950000000000003" customHeight="1" x14ac:dyDescent="0.25">
      <c r="B10" s="81">
        <v>6</v>
      </c>
      <c r="C10" s="74" t="s">
        <v>74</v>
      </c>
      <c r="D10" s="77">
        <v>30000</v>
      </c>
      <c r="E10" s="7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41"/>
      <c r="Q10" s="18"/>
    </row>
    <row r="11" spans="2:17" ht="39.950000000000003" customHeight="1" x14ac:dyDescent="0.25">
      <c r="B11" s="81">
        <v>7</v>
      </c>
      <c r="C11" s="74" t="s">
        <v>71</v>
      </c>
      <c r="D11" s="77" t="s">
        <v>57</v>
      </c>
      <c r="E11" s="7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1"/>
      <c r="Q11" s="18"/>
    </row>
    <row r="12" spans="2:17" x14ac:dyDescent="0.25">
      <c r="B12" s="81">
        <v>8</v>
      </c>
      <c r="C12" s="76" t="s">
        <v>75</v>
      </c>
      <c r="D12" s="75" t="s">
        <v>57</v>
      </c>
      <c r="E12" s="7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1"/>
      <c r="Q12" s="18"/>
    </row>
    <row r="13" spans="2:17" ht="63.75" x14ac:dyDescent="0.25">
      <c r="B13" s="81">
        <v>9</v>
      </c>
      <c r="C13" s="76" t="s">
        <v>76</v>
      </c>
      <c r="D13" s="75" t="s">
        <v>62</v>
      </c>
      <c r="E13" s="7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1"/>
      <c r="Q13" s="18"/>
    </row>
    <row r="14" spans="2:17" ht="25.5" x14ac:dyDescent="0.25">
      <c r="B14" s="81">
        <v>10</v>
      </c>
      <c r="C14" s="76" t="s">
        <v>77</v>
      </c>
      <c r="D14" s="77">
        <v>9516</v>
      </c>
      <c r="E14" s="7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1"/>
      <c r="Q14" s="18"/>
    </row>
    <row r="15" spans="2:17" ht="53.1" customHeight="1" x14ac:dyDescent="0.25">
      <c r="B15" s="81">
        <v>11</v>
      </c>
      <c r="C15" s="76" t="s">
        <v>78</v>
      </c>
      <c r="D15" s="75" t="s">
        <v>62</v>
      </c>
      <c r="E15" s="7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41"/>
      <c r="Q15" s="18"/>
    </row>
    <row r="16" spans="2:17" ht="39" customHeight="1" x14ac:dyDescent="0.25">
      <c r="B16" s="81">
        <v>12</v>
      </c>
      <c r="C16" s="76" t="s">
        <v>79</v>
      </c>
      <c r="D16" s="75" t="s">
        <v>62</v>
      </c>
      <c r="E16" s="75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1"/>
      <c r="Q16" s="18"/>
    </row>
    <row r="17" spans="2:17" ht="51" customHeight="1" x14ac:dyDescent="0.25">
      <c r="B17" s="81">
        <v>13</v>
      </c>
      <c r="C17" s="76" t="s">
        <v>80</v>
      </c>
      <c r="D17" s="75" t="s">
        <v>62</v>
      </c>
      <c r="E17" s="75" t="s">
        <v>57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1"/>
      <c r="Q17" s="18"/>
    </row>
    <row r="18" spans="2:17" x14ac:dyDescent="0.25">
      <c r="B18" s="81">
        <v>14</v>
      </c>
      <c r="C18" s="74" t="s">
        <v>87</v>
      </c>
      <c r="D18" s="73">
        <v>6500</v>
      </c>
      <c r="E18" s="75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1"/>
      <c r="Q18" s="18"/>
    </row>
    <row r="19" spans="2:17" x14ac:dyDescent="0.25">
      <c r="B19" s="81">
        <v>15</v>
      </c>
      <c r="C19" s="76" t="s">
        <v>81</v>
      </c>
      <c r="D19" s="75" t="s">
        <v>88</v>
      </c>
      <c r="E19" s="7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1"/>
      <c r="Q19" s="18"/>
    </row>
    <row r="20" spans="2:17" ht="39" customHeight="1" x14ac:dyDescent="0.25">
      <c r="B20" s="81">
        <v>16</v>
      </c>
      <c r="C20" s="76" t="s">
        <v>82</v>
      </c>
      <c r="D20" s="75" t="s">
        <v>57</v>
      </c>
      <c r="E20" s="75" t="s">
        <v>57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41"/>
      <c r="Q20" s="18"/>
    </row>
    <row r="21" spans="2:17" ht="38.1" customHeight="1" x14ac:dyDescent="0.25">
      <c r="B21" s="81">
        <v>17</v>
      </c>
      <c r="C21" s="76" t="s">
        <v>83</v>
      </c>
      <c r="D21" s="75" t="s">
        <v>70</v>
      </c>
      <c r="E21" s="75" t="s">
        <v>70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41"/>
      <c r="Q21" s="18"/>
    </row>
    <row r="22" spans="2:17" ht="36" customHeight="1" x14ac:dyDescent="0.25">
      <c r="B22" s="81">
        <v>18</v>
      </c>
      <c r="C22" s="76" t="s">
        <v>84</v>
      </c>
      <c r="D22" s="78"/>
      <c r="E22" s="79" t="s">
        <v>68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1"/>
      <c r="Q22" s="18"/>
    </row>
    <row r="23" spans="2:17" ht="33" customHeight="1" x14ac:dyDescent="0.25">
      <c r="B23" s="81">
        <v>19</v>
      </c>
      <c r="C23" s="76" t="s">
        <v>85</v>
      </c>
      <c r="D23" s="78"/>
      <c r="E23" s="79" t="s">
        <v>57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1"/>
      <c r="Q23" s="18"/>
    </row>
    <row r="24" spans="2:17" x14ac:dyDescent="0.25">
      <c r="B24" s="81">
        <v>20</v>
      </c>
      <c r="C24" s="80" t="s">
        <v>86</v>
      </c>
      <c r="D24" s="79" t="s">
        <v>57</v>
      </c>
      <c r="E24" s="79" t="s">
        <v>57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1"/>
      <c r="Q24" s="18"/>
    </row>
    <row r="25" spans="2:17" x14ac:dyDescent="0.25">
      <c r="C25" s="6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1"/>
      <c r="Q25" s="18"/>
    </row>
    <row r="26" spans="2:17" x14ac:dyDescent="0.25">
      <c r="C26" s="6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1"/>
      <c r="Q26" s="18"/>
    </row>
    <row r="27" spans="2:17" x14ac:dyDescent="0.25">
      <c r="C27" s="6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41"/>
      <c r="Q27" s="18"/>
    </row>
    <row r="28" spans="2:17" x14ac:dyDescent="0.25">
      <c r="C28" s="6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1"/>
      <c r="Q28" s="18"/>
    </row>
    <row r="29" spans="2:17" x14ac:dyDescent="0.25">
      <c r="C29" s="6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1"/>
      <c r="Q29" s="18"/>
    </row>
    <row r="30" spans="2:17" x14ac:dyDescent="0.25">
      <c r="C30" s="6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1"/>
      <c r="Q30" s="18"/>
    </row>
    <row r="31" spans="2:17" x14ac:dyDescent="0.25">
      <c r="C31" s="6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1"/>
      <c r="Q31" s="18"/>
    </row>
    <row r="32" spans="2:17" x14ac:dyDescent="0.25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1"/>
      <c r="Q32" s="18"/>
    </row>
    <row r="33" spans="3:17" x14ac:dyDescent="0.25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41"/>
      <c r="Q33" s="18"/>
    </row>
    <row r="34" spans="3:17" x14ac:dyDescent="0.25">
      <c r="C34" s="1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1"/>
      <c r="Q34" s="18"/>
    </row>
    <row r="35" spans="3:17" x14ac:dyDescent="0.25">
      <c r="C35" s="18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1"/>
      <c r="Q35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E50"/>
  <sheetViews>
    <sheetView tabSelected="1" workbookViewId="0">
      <pane xSplit="1" topLeftCell="EF1" activePane="topRight" state="frozen"/>
      <selection pane="topRight" activeCell="DD31" sqref="DD31"/>
    </sheetView>
  </sheetViews>
  <sheetFormatPr defaultColWidth="11" defaultRowHeight="15.75" x14ac:dyDescent="0.25"/>
  <cols>
    <col min="1" max="1" width="32.625" customWidth="1"/>
    <col min="2" max="31" width="10.875" style="2"/>
    <col min="33" max="33" width="10.875" style="1"/>
    <col min="34" max="39" width="10.875" style="2"/>
    <col min="41" max="41" width="10.875" style="1"/>
    <col min="42" max="47" width="10.875" style="2"/>
    <col min="49" max="49" width="10.875" style="1"/>
    <col min="50" max="55" width="10.875" style="2"/>
    <col min="57" max="57" width="10.875" style="1"/>
    <col min="58" max="63" width="10.875" style="2"/>
    <col min="65" max="65" width="10.875" style="1"/>
    <col min="66" max="71" width="10.875" style="2"/>
    <col min="73" max="73" width="10.875" style="1"/>
    <col min="74" max="79" width="10.875" style="2"/>
    <col min="81" max="81" width="10.875" style="1"/>
    <col min="82" max="87" width="10.875" style="2"/>
    <col min="89" max="89" width="10.875" style="1"/>
    <col min="90" max="95" width="10.875" style="2"/>
    <col min="97" max="97" width="10.875" style="1"/>
    <col min="98" max="103" width="10.875" style="2"/>
    <col min="105" max="105" width="10.875" style="1"/>
    <col min="106" max="111" width="10.875" style="2"/>
    <col min="113" max="113" width="10.875" style="1"/>
    <col min="114" max="119" width="10.875" style="2"/>
    <col min="121" max="121" width="10.875" style="1"/>
    <col min="122" max="127" width="10.875" style="2"/>
    <col min="129" max="129" width="10.875" style="1"/>
    <col min="130" max="135" width="10.875" style="2"/>
    <col min="137" max="137" width="10.875" style="1"/>
  </cols>
  <sheetData>
    <row r="1" spans="1:161" x14ac:dyDescent="0.25">
      <c r="B1" s="3">
        <v>43570</v>
      </c>
      <c r="C1" s="3">
        <v>43571</v>
      </c>
      <c r="D1" s="3">
        <v>43572</v>
      </c>
      <c r="E1" s="3">
        <v>43573</v>
      </c>
      <c r="F1" s="95">
        <v>43574</v>
      </c>
      <c r="G1" s="95">
        <v>43575</v>
      </c>
      <c r="H1" s="95">
        <v>43576</v>
      </c>
      <c r="I1" s="12" t="s">
        <v>17</v>
      </c>
      <c r="J1" s="95">
        <v>43577</v>
      </c>
      <c r="K1" s="3">
        <v>43578</v>
      </c>
      <c r="L1" s="3">
        <v>43579</v>
      </c>
      <c r="M1" s="95">
        <v>43580</v>
      </c>
      <c r="N1" s="3">
        <v>43581</v>
      </c>
      <c r="O1" s="3">
        <v>43582</v>
      </c>
      <c r="P1" s="3">
        <v>43583</v>
      </c>
      <c r="Q1" s="12" t="s">
        <v>17</v>
      </c>
      <c r="R1" s="3">
        <v>43584</v>
      </c>
      <c r="S1" s="3">
        <v>43585</v>
      </c>
      <c r="T1" s="3">
        <v>43586</v>
      </c>
      <c r="U1" s="3">
        <v>43587</v>
      </c>
      <c r="V1" s="95">
        <v>43588</v>
      </c>
      <c r="W1" s="3">
        <v>43589</v>
      </c>
      <c r="X1" s="3">
        <v>43590</v>
      </c>
      <c r="Y1" s="12" t="s">
        <v>17</v>
      </c>
      <c r="Z1" s="3">
        <v>43591</v>
      </c>
      <c r="AA1" s="3">
        <v>43592</v>
      </c>
      <c r="AB1" s="3">
        <v>43593</v>
      </c>
      <c r="AC1" s="3">
        <v>43594</v>
      </c>
      <c r="AD1" s="3">
        <v>43595</v>
      </c>
      <c r="AE1" s="3">
        <v>43596</v>
      </c>
      <c r="AF1" s="3">
        <v>43597</v>
      </c>
      <c r="AG1" s="6" t="s">
        <v>17</v>
      </c>
      <c r="AH1" s="3">
        <v>43598</v>
      </c>
      <c r="AI1" s="3">
        <v>43599</v>
      </c>
      <c r="AJ1" s="3">
        <v>43600</v>
      </c>
      <c r="AK1" s="3">
        <v>43601</v>
      </c>
      <c r="AL1" s="3">
        <v>43602</v>
      </c>
      <c r="AM1" s="3">
        <v>43603</v>
      </c>
      <c r="AN1" s="3">
        <v>43604</v>
      </c>
      <c r="AO1" s="6" t="s">
        <v>17</v>
      </c>
      <c r="AP1" s="3">
        <v>43605</v>
      </c>
      <c r="AQ1" s="3">
        <v>43606</v>
      </c>
      <c r="AR1" s="93">
        <v>43607</v>
      </c>
      <c r="AS1" s="93">
        <v>43608</v>
      </c>
      <c r="AT1" s="93">
        <v>43609</v>
      </c>
      <c r="AU1" s="93">
        <v>43610</v>
      </c>
      <c r="AV1" s="3">
        <v>43611</v>
      </c>
      <c r="AW1" s="6" t="s">
        <v>17</v>
      </c>
      <c r="AX1" s="3">
        <v>43612</v>
      </c>
      <c r="AY1" s="3">
        <v>43613</v>
      </c>
      <c r="AZ1" s="3">
        <v>43614</v>
      </c>
      <c r="BA1" s="3">
        <v>43615</v>
      </c>
      <c r="BB1" s="3">
        <v>43616</v>
      </c>
      <c r="BC1" s="3">
        <v>43617</v>
      </c>
      <c r="BD1" s="3">
        <v>43618</v>
      </c>
      <c r="BE1" s="6" t="s">
        <v>17</v>
      </c>
      <c r="BF1" s="3">
        <v>43619</v>
      </c>
      <c r="BG1" s="95">
        <v>43620</v>
      </c>
      <c r="BH1" s="95">
        <v>43621</v>
      </c>
      <c r="BI1" s="3">
        <v>43622</v>
      </c>
      <c r="BJ1" s="95">
        <v>43623</v>
      </c>
      <c r="BK1" s="3">
        <v>43624</v>
      </c>
      <c r="BL1" s="3">
        <v>43625</v>
      </c>
      <c r="BM1" s="6" t="s">
        <v>17</v>
      </c>
      <c r="BN1" s="100">
        <v>43626</v>
      </c>
      <c r="BO1" s="3">
        <v>43627</v>
      </c>
      <c r="BP1" s="3">
        <v>43628</v>
      </c>
      <c r="BQ1" s="3">
        <v>43629</v>
      </c>
      <c r="BR1" s="3">
        <v>43630</v>
      </c>
      <c r="BS1" s="3">
        <v>43631</v>
      </c>
      <c r="BT1" s="3">
        <v>43632</v>
      </c>
      <c r="BU1" s="6" t="s">
        <v>17</v>
      </c>
      <c r="BV1" s="3">
        <v>43633</v>
      </c>
      <c r="BW1" s="3">
        <v>43634</v>
      </c>
      <c r="BX1" s="3">
        <v>43635</v>
      </c>
      <c r="BY1" s="3">
        <v>43636</v>
      </c>
      <c r="BZ1" s="3">
        <v>43637</v>
      </c>
      <c r="CA1" s="3">
        <v>43638</v>
      </c>
      <c r="CB1" s="3">
        <v>43639</v>
      </c>
      <c r="CC1" s="6" t="s">
        <v>17</v>
      </c>
      <c r="CD1" s="3">
        <v>43640</v>
      </c>
      <c r="CE1" s="3">
        <v>43641</v>
      </c>
      <c r="CF1" s="3">
        <v>43642</v>
      </c>
      <c r="CG1" s="3">
        <v>43643</v>
      </c>
      <c r="CH1" s="3">
        <v>43644</v>
      </c>
      <c r="CI1" s="3">
        <v>43645</v>
      </c>
      <c r="CJ1" s="3">
        <v>43646</v>
      </c>
      <c r="CK1" s="6" t="s">
        <v>17</v>
      </c>
      <c r="CL1" s="3">
        <v>43647</v>
      </c>
      <c r="CM1" s="3">
        <v>43648</v>
      </c>
      <c r="CN1" s="3">
        <v>43649</v>
      </c>
      <c r="CO1" s="3">
        <v>43650</v>
      </c>
      <c r="CP1" s="3">
        <v>43651</v>
      </c>
      <c r="CQ1" s="3">
        <v>43652</v>
      </c>
      <c r="CR1" s="3">
        <v>43653</v>
      </c>
      <c r="CS1" s="6" t="s">
        <v>17</v>
      </c>
      <c r="CT1" s="3">
        <v>43654</v>
      </c>
      <c r="CU1" s="3">
        <v>43655</v>
      </c>
      <c r="CV1" s="3">
        <v>43656</v>
      </c>
      <c r="CW1" s="3">
        <v>43657</v>
      </c>
      <c r="CX1" s="3">
        <v>43658</v>
      </c>
      <c r="CY1" s="3">
        <v>43659</v>
      </c>
      <c r="CZ1" s="3">
        <v>43660</v>
      </c>
      <c r="DA1" s="6" t="s">
        <v>17</v>
      </c>
      <c r="DB1" s="3">
        <v>43661</v>
      </c>
      <c r="DC1" s="3">
        <v>43662</v>
      </c>
      <c r="DD1" s="3">
        <v>43663</v>
      </c>
      <c r="DE1" s="3">
        <v>43664</v>
      </c>
      <c r="DF1" s="3">
        <v>43665</v>
      </c>
      <c r="DG1" s="3">
        <v>43666</v>
      </c>
      <c r="DH1" s="3">
        <v>43667</v>
      </c>
      <c r="DI1" s="6" t="s">
        <v>17</v>
      </c>
      <c r="DJ1" s="3">
        <v>43668</v>
      </c>
      <c r="DK1" s="3">
        <v>43669</v>
      </c>
      <c r="DL1" s="3">
        <v>43670</v>
      </c>
      <c r="DM1" s="3">
        <v>43671</v>
      </c>
      <c r="DN1" s="3">
        <v>43672</v>
      </c>
      <c r="DO1" s="3">
        <v>43673</v>
      </c>
      <c r="DP1" s="3">
        <v>43674</v>
      </c>
      <c r="DQ1" s="6" t="s">
        <v>17</v>
      </c>
      <c r="DR1" s="3">
        <v>43675</v>
      </c>
      <c r="DS1" s="3">
        <v>43676</v>
      </c>
      <c r="DT1" s="3">
        <v>43677</v>
      </c>
      <c r="DU1" s="3">
        <v>43678</v>
      </c>
      <c r="DV1" s="3">
        <v>43679</v>
      </c>
      <c r="DW1" s="3">
        <v>43680</v>
      </c>
      <c r="DX1" s="3">
        <v>43681</v>
      </c>
      <c r="DY1" s="6" t="s">
        <v>17</v>
      </c>
      <c r="DZ1" s="3">
        <v>43682</v>
      </c>
      <c r="EA1" s="3">
        <v>43683</v>
      </c>
      <c r="EB1" s="3">
        <v>43684</v>
      </c>
      <c r="EC1" s="3">
        <v>43685</v>
      </c>
      <c r="ED1" s="3">
        <v>43686</v>
      </c>
      <c r="EE1" s="3">
        <v>43687</v>
      </c>
      <c r="EF1" s="3">
        <v>43688</v>
      </c>
      <c r="EG1" s="6" t="s">
        <v>17</v>
      </c>
      <c r="EH1" s="3">
        <v>43689</v>
      </c>
      <c r="EI1" s="3">
        <v>43690</v>
      </c>
      <c r="EJ1" s="3">
        <v>43691</v>
      </c>
      <c r="EK1" s="3">
        <v>43692</v>
      </c>
      <c r="EL1" s="3">
        <v>43693</v>
      </c>
      <c r="EM1" s="3">
        <v>43694</v>
      </c>
      <c r="EN1" s="3">
        <v>43695</v>
      </c>
      <c r="EO1" s="6" t="s">
        <v>17</v>
      </c>
      <c r="EP1" s="3">
        <v>43696</v>
      </c>
      <c r="EQ1" s="3">
        <v>43697</v>
      </c>
      <c r="ER1" s="3">
        <v>43698</v>
      </c>
      <c r="ES1" s="3">
        <v>43699</v>
      </c>
      <c r="ET1" s="3">
        <v>43700</v>
      </c>
      <c r="EU1" s="3">
        <v>43701</v>
      </c>
      <c r="EV1" s="3">
        <v>43702</v>
      </c>
      <c r="EW1" s="6" t="s">
        <v>17</v>
      </c>
      <c r="EX1" s="3">
        <v>43703</v>
      </c>
      <c r="EY1" s="3">
        <v>43696</v>
      </c>
      <c r="EZ1" s="3">
        <v>43704</v>
      </c>
      <c r="FA1" s="3">
        <v>43705</v>
      </c>
      <c r="FB1" s="3">
        <v>43706</v>
      </c>
      <c r="FC1" s="3">
        <v>43707</v>
      </c>
      <c r="FD1" s="3">
        <v>43708</v>
      </c>
      <c r="FE1" s="6" t="s">
        <v>17</v>
      </c>
    </row>
    <row r="2" spans="1:161" s="103" customFormat="1" x14ac:dyDescent="0.25">
      <c r="B2" s="104"/>
      <c r="C2" s="104"/>
      <c r="D2" s="104"/>
      <c r="E2" s="104"/>
      <c r="F2" s="99" t="s">
        <v>99</v>
      </c>
      <c r="G2" s="97" t="s">
        <v>97</v>
      </c>
      <c r="H2" s="97" t="s">
        <v>97</v>
      </c>
      <c r="I2" s="102"/>
      <c r="J2" s="97" t="s">
        <v>97</v>
      </c>
      <c r="K2" s="7" t="s">
        <v>19</v>
      </c>
      <c r="L2" s="7" t="s">
        <v>19</v>
      </c>
      <c r="M2" s="98" t="s">
        <v>98</v>
      </c>
      <c r="N2" s="104"/>
      <c r="O2" s="104"/>
      <c r="P2" s="104"/>
      <c r="Q2" s="102"/>
      <c r="R2" s="104"/>
      <c r="S2" s="104"/>
      <c r="T2" s="104"/>
      <c r="U2" s="104"/>
      <c r="V2" s="97" t="s">
        <v>100</v>
      </c>
      <c r="W2" s="104"/>
      <c r="X2" s="104"/>
      <c r="Y2" s="102"/>
      <c r="Z2" s="104"/>
      <c r="AA2" s="104"/>
      <c r="AB2" s="104"/>
      <c r="AC2" s="104"/>
      <c r="AD2" s="104"/>
      <c r="AE2" s="97" t="s">
        <v>101</v>
      </c>
      <c r="AF2" s="97" t="s">
        <v>101</v>
      </c>
      <c r="AG2" s="9"/>
      <c r="AH2" s="104"/>
      <c r="AI2" s="104"/>
      <c r="AJ2" s="104"/>
      <c r="AK2" s="104"/>
      <c r="AL2" s="104"/>
      <c r="AM2" s="104"/>
      <c r="AN2" s="104"/>
      <c r="AO2" s="9"/>
      <c r="AP2" s="104"/>
      <c r="AQ2" s="104"/>
      <c r="AR2" s="106"/>
      <c r="AS2" s="106"/>
      <c r="AT2" s="106"/>
      <c r="AU2" s="106"/>
      <c r="AV2" s="104"/>
      <c r="AW2" s="9"/>
      <c r="AX2" s="104"/>
      <c r="AY2" s="104"/>
      <c r="AZ2" s="104"/>
      <c r="BA2" s="104"/>
      <c r="BB2" s="104"/>
      <c r="BC2" s="104"/>
      <c r="BD2" s="104"/>
      <c r="BE2" s="9"/>
      <c r="BF2" s="104"/>
      <c r="BG2" s="105" t="s">
        <v>100</v>
      </c>
      <c r="BH2" s="105" t="s">
        <v>100</v>
      </c>
      <c r="BI2" s="104"/>
      <c r="BJ2" s="105" t="s">
        <v>100</v>
      </c>
      <c r="BK2" s="104"/>
      <c r="BL2" s="104"/>
      <c r="BM2" s="9"/>
      <c r="BN2" s="107" t="s">
        <v>104</v>
      </c>
      <c r="BO2" s="104"/>
      <c r="BP2" s="104"/>
      <c r="BQ2" s="104"/>
      <c r="BR2" s="104"/>
      <c r="BS2" s="104"/>
      <c r="BT2" s="104"/>
      <c r="BU2" s="9"/>
      <c r="BV2" s="104"/>
      <c r="BW2" s="104"/>
      <c r="BX2" s="104"/>
      <c r="BY2" s="104"/>
      <c r="BZ2" s="104"/>
      <c r="CA2" s="104"/>
      <c r="CB2" s="104"/>
      <c r="CC2" s="9"/>
      <c r="CD2" s="104"/>
      <c r="CE2" s="104"/>
      <c r="CF2" s="104"/>
      <c r="CG2" s="104"/>
      <c r="CH2" s="104"/>
      <c r="CI2" s="104"/>
      <c r="CJ2" s="104"/>
      <c r="CK2" s="9"/>
      <c r="CL2" s="104"/>
      <c r="CM2" s="104"/>
      <c r="CN2" s="104"/>
      <c r="CO2" s="104"/>
      <c r="CP2" s="104"/>
      <c r="CQ2" s="104"/>
      <c r="CR2" s="104"/>
      <c r="CS2" s="9"/>
      <c r="CT2" s="104"/>
      <c r="CU2" s="104"/>
      <c r="CV2" s="104"/>
      <c r="CW2" s="104"/>
      <c r="CX2" s="104"/>
      <c r="CY2" s="104"/>
      <c r="CZ2" s="104"/>
      <c r="DA2" s="9"/>
      <c r="DB2" s="104"/>
      <c r="DC2" s="104"/>
      <c r="DD2" s="104"/>
      <c r="DE2" s="104"/>
      <c r="DF2" s="104"/>
      <c r="DG2" s="104"/>
      <c r="DH2" s="104"/>
      <c r="DI2" s="9"/>
      <c r="DJ2" s="104"/>
      <c r="DK2" s="104"/>
      <c r="DL2" s="104"/>
      <c r="DM2" s="104"/>
      <c r="DN2" s="104"/>
      <c r="DO2" s="104"/>
      <c r="DP2" s="104"/>
      <c r="DQ2" s="9"/>
      <c r="DR2" s="104"/>
      <c r="DS2" s="104"/>
      <c r="DT2" s="104"/>
      <c r="DU2" s="104"/>
      <c r="DV2" s="104"/>
      <c r="DW2" s="104"/>
      <c r="DX2" s="104"/>
      <c r="DY2" s="9"/>
      <c r="DZ2" s="104"/>
      <c r="EA2" s="104"/>
      <c r="EB2" s="104"/>
      <c r="EC2" s="104"/>
      <c r="ED2" s="104"/>
      <c r="EE2" s="104"/>
      <c r="EF2" s="104"/>
      <c r="EG2" s="9"/>
      <c r="EH2" s="104"/>
      <c r="EI2" s="104"/>
      <c r="EJ2" s="104"/>
      <c r="EK2" s="104"/>
      <c r="EL2" s="104"/>
      <c r="EM2" s="104"/>
      <c r="EN2" s="104"/>
      <c r="EO2" s="9"/>
      <c r="EP2" s="104"/>
      <c r="EQ2" s="104"/>
      <c r="ER2" s="104"/>
      <c r="ES2" s="104"/>
      <c r="ET2" s="104"/>
      <c r="EU2" s="104"/>
      <c r="EV2" s="104"/>
      <c r="EW2" s="9"/>
      <c r="EX2" s="104"/>
      <c r="EY2" s="104"/>
      <c r="EZ2" s="104"/>
      <c r="FA2" s="104"/>
      <c r="FB2" s="104"/>
      <c r="FC2" s="104"/>
      <c r="FD2" s="104"/>
      <c r="FE2" s="9"/>
    </row>
    <row r="3" spans="1:161" ht="16.5" thickBot="1" x14ac:dyDescent="0.3">
      <c r="B3" s="4" t="s">
        <v>2</v>
      </c>
      <c r="C3" s="4" t="s">
        <v>3</v>
      </c>
      <c r="D3" s="4" t="s">
        <v>4</v>
      </c>
      <c r="E3" s="4" t="s">
        <v>1</v>
      </c>
      <c r="F3" s="96" t="s">
        <v>5</v>
      </c>
      <c r="G3" s="96" t="s">
        <v>6</v>
      </c>
      <c r="H3" s="96" t="s">
        <v>7</v>
      </c>
      <c r="I3" s="13"/>
      <c r="J3" s="96" t="s">
        <v>2</v>
      </c>
      <c r="K3" s="4" t="s">
        <v>3</v>
      </c>
      <c r="L3" s="4" t="s">
        <v>4</v>
      </c>
      <c r="M3" s="96" t="s">
        <v>1</v>
      </c>
      <c r="N3" s="4" t="s">
        <v>5</v>
      </c>
      <c r="O3" s="4" t="s">
        <v>6</v>
      </c>
      <c r="P3" s="4" t="s">
        <v>7</v>
      </c>
      <c r="Q3" s="13"/>
      <c r="R3" s="4" t="s">
        <v>2</v>
      </c>
      <c r="S3" s="4" t="s">
        <v>3</v>
      </c>
      <c r="T3" s="4" t="s">
        <v>4</v>
      </c>
      <c r="U3" s="4" t="s">
        <v>1</v>
      </c>
      <c r="V3" s="96" t="s">
        <v>5</v>
      </c>
      <c r="W3" s="4" t="s">
        <v>6</v>
      </c>
      <c r="X3" s="4" t="s">
        <v>7</v>
      </c>
      <c r="Y3" s="13"/>
      <c r="Z3" s="4" t="s">
        <v>2</v>
      </c>
      <c r="AA3" s="4" t="s">
        <v>3</v>
      </c>
      <c r="AB3" s="4" t="s">
        <v>4</v>
      </c>
      <c r="AC3" s="4" t="s">
        <v>1</v>
      </c>
      <c r="AD3" s="4" t="s">
        <v>5</v>
      </c>
      <c r="AE3" s="4" t="s">
        <v>6</v>
      </c>
      <c r="AF3" s="4" t="s">
        <v>7</v>
      </c>
      <c r="AG3" s="5"/>
      <c r="AH3" s="4" t="s">
        <v>2</v>
      </c>
      <c r="AI3" s="4" t="s">
        <v>3</v>
      </c>
      <c r="AJ3" s="4" t="s">
        <v>4</v>
      </c>
      <c r="AK3" s="4" t="s">
        <v>1</v>
      </c>
      <c r="AL3" s="4" t="s">
        <v>5</v>
      </c>
      <c r="AM3" s="4" t="s">
        <v>6</v>
      </c>
      <c r="AN3" s="4" t="s">
        <v>7</v>
      </c>
      <c r="AO3" s="5"/>
      <c r="AP3" s="4" t="s">
        <v>2</v>
      </c>
      <c r="AQ3" s="4" t="s">
        <v>3</v>
      </c>
      <c r="AR3" s="94" t="s">
        <v>4</v>
      </c>
      <c r="AS3" s="94" t="s">
        <v>1</v>
      </c>
      <c r="AT3" s="94" t="s">
        <v>5</v>
      </c>
      <c r="AU3" s="94" t="s">
        <v>6</v>
      </c>
      <c r="AV3" s="4" t="s">
        <v>7</v>
      </c>
      <c r="AW3" s="5"/>
      <c r="AX3" s="4" t="s">
        <v>2</v>
      </c>
      <c r="AY3" s="4" t="s">
        <v>3</v>
      </c>
      <c r="AZ3" s="4" t="s">
        <v>4</v>
      </c>
      <c r="BA3" s="4" t="s">
        <v>1</v>
      </c>
      <c r="BB3" s="4" t="s">
        <v>5</v>
      </c>
      <c r="BC3" s="4" t="s">
        <v>6</v>
      </c>
      <c r="BD3" s="4" t="s">
        <v>7</v>
      </c>
      <c r="BE3" s="5"/>
      <c r="BF3" s="4" t="s">
        <v>2</v>
      </c>
      <c r="BG3" s="96" t="s">
        <v>3</v>
      </c>
      <c r="BH3" s="96" t="s">
        <v>4</v>
      </c>
      <c r="BI3" s="4" t="s">
        <v>1</v>
      </c>
      <c r="BJ3" s="96" t="s">
        <v>5</v>
      </c>
      <c r="BK3" s="4" t="s">
        <v>6</v>
      </c>
      <c r="BL3" s="4" t="s">
        <v>7</v>
      </c>
      <c r="BM3" s="5"/>
      <c r="BN3" s="101" t="s">
        <v>2</v>
      </c>
      <c r="BO3" s="4" t="s">
        <v>3</v>
      </c>
      <c r="BP3" s="4" t="s">
        <v>4</v>
      </c>
      <c r="BQ3" s="4" t="s">
        <v>1</v>
      </c>
      <c r="BR3" s="4" t="s">
        <v>5</v>
      </c>
      <c r="BS3" s="4" t="s">
        <v>6</v>
      </c>
      <c r="BT3" s="4" t="s">
        <v>7</v>
      </c>
      <c r="BU3" s="5"/>
      <c r="BV3" s="4" t="s">
        <v>2</v>
      </c>
      <c r="BW3" s="4" t="s">
        <v>3</v>
      </c>
      <c r="BX3" s="4" t="s">
        <v>4</v>
      </c>
      <c r="BY3" s="4" t="s">
        <v>1</v>
      </c>
      <c r="BZ3" s="4" t="s">
        <v>5</v>
      </c>
      <c r="CA3" s="4" t="s">
        <v>6</v>
      </c>
      <c r="CB3" s="4" t="s">
        <v>7</v>
      </c>
      <c r="CC3" s="5"/>
      <c r="CD3" s="4" t="s">
        <v>2</v>
      </c>
      <c r="CE3" s="4" t="s">
        <v>3</v>
      </c>
      <c r="CF3" s="4" t="s">
        <v>4</v>
      </c>
      <c r="CG3" s="4" t="s">
        <v>1</v>
      </c>
      <c r="CH3" s="4" t="s">
        <v>5</v>
      </c>
      <c r="CI3" s="4" t="s">
        <v>6</v>
      </c>
      <c r="CJ3" s="4" t="s">
        <v>7</v>
      </c>
      <c r="CK3" s="5"/>
      <c r="CL3" s="4" t="s">
        <v>2</v>
      </c>
      <c r="CM3" s="4" t="s">
        <v>3</v>
      </c>
      <c r="CN3" s="4" t="s">
        <v>4</v>
      </c>
      <c r="CO3" s="4" t="s">
        <v>1</v>
      </c>
      <c r="CP3" s="4" t="s">
        <v>5</v>
      </c>
      <c r="CQ3" s="4" t="s">
        <v>6</v>
      </c>
      <c r="CR3" s="4" t="s">
        <v>7</v>
      </c>
      <c r="CS3" s="5"/>
      <c r="CT3" s="4" t="s">
        <v>2</v>
      </c>
      <c r="CU3" s="4" t="s">
        <v>3</v>
      </c>
      <c r="CV3" s="4" t="s">
        <v>4</v>
      </c>
      <c r="CW3" s="4" t="s">
        <v>1</v>
      </c>
      <c r="CX3" s="4" t="s">
        <v>5</v>
      </c>
      <c r="CY3" s="4" t="s">
        <v>6</v>
      </c>
      <c r="CZ3" s="4" t="s">
        <v>7</v>
      </c>
      <c r="DA3" s="5"/>
      <c r="DB3" s="4" t="s">
        <v>2</v>
      </c>
      <c r="DC3" s="4" t="s">
        <v>3</v>
      </c>
      <c r="DD3" s="4" t="s">
        <v>4</v>
      </c>
      <c r="DE3" s="4" t="s">
        <v>1</v>
      </c>
      <c r="DF3" s="4" t="s">
        <v>5</v>
      </c>
      <c r="DG3" s="4" t="s">
        <v>6</v>
      </c>
      <c r="DH3" s="4" t="s">
        <v>7</v>
      </c>
      <c r="DI3" s="5"/>
      <c r="DJ3" s="4" t="s">
        <v>2</v>
      </c>
      <c r="DK3" s="4" t="s">
        <v>3</v>
      </c>
      <c r="DL3" s="4" t="s">
        <v>4</v>
      </c>
      <c r="DM3" s="4" t="s">
        <v>1</v>
      </c>
      <c r="DN3" s="4" t="s">
        <v>5</v>
      </c>
      <c r="DO3" s="4" t="s">
        <v>6</v>
      </c>
      <c r="DP3" s="4" t="s">
        <v>7</v>
      </c>
      <c r="DQ3" s="5"/>
      <c r="DR3" s="4" t="s">
        <v>2</v>
      </c>
      <c r="DS3" s="4" t="s">
        <v>3</v>
      </c>
      <c r="DT3" s="4" t="s">
        <v>4</v>
      </c>
      <c r="DU3" s="4" t="s">
        <v>1</v>
      </c>
      <c r="DV3" s="4" t="s">
        <v>5</v>
      </c>
      <c r="DW3" s="4" t="s">
        <v>6</v>
      </c>
      <c r="DX3" s="4" t="s">
        <v>7</v>
      </c>
      <c r="DY3" s="5"/>
      <c r="DZ3" s="4" t="s">
        <v>2</v>
      </c>
      <c r="EA3" s="4" t="s">
        <v>3</v>
      </c>
      <c r="EB3" s="4" t="s">
        <v>4</v>
      </c>
      <c r="EC3" s="4" t="s">
        <v>1</v>
      </c>
      <c r="ED3" s="4" t="s">
        <v>5</v>
      </c>
      <c r="EE3" s="4" t="s">
        <v>6</v>
      </c>
      <c r="EF3" s="4" t="s">
        <v>7</v>
      </c>
      <c r="EG3" s="5"/>
      <c r="EH3" s="4" t="s">
        <v>2</v>
      </c>
      <c r="EI3" s="4" t="s">
        <v>3</v>
      </c>
      <c r="EJ3" s="4" t="s">
        <v>4</v>
      </c>
      <c r="EK3" s="4" t="s">
        <v>1</v>
      </c>
      <c r="EL3" s="4" t="s">
        <v>5</v>
      </c>
      <c r="EM3" s="4" t="s">
        <v>6</v>
      </c>
      <c r="EN3" s="4" t="s">
        <v>7</v>
      </c>
      <c r="EO3" s="5"/>
      <c r="EP3" s="4" t="s">
        <v>2</v>
      </c>
      <c r="EQ3" s="4" t="s">
        <v>3</v>
      </c>
      <c r="ER3" s="4" t="s">
        <v>4</v>
      </c>
      <c r="ES3" s="4" t="s">
        <v>1</v>
      </c>
      <c r="ET3" s="4" t="s">
        <v>5</v>
      </c>
      <c r="EU3" s="4" t="s">
        <v>6</v>
      </c>
      <c r="EV3" s="4" t="s">
        <v>7</v>
      </c>
      <c r="EW3" s="5"/>
      <c r="EX3" s="4" t="s">
        <v>2</v>
      </c>
      <c r="EY3" s="4" t="s">
        <v>3</v>
      </c>
      <c r="EZ3" s="4" t="s">
        <v>4</v>
      </c>
      <c r="FA3" s="4" t="s">
        <v>1</v>
      </c>
      <c r="FB3" s="4" t="s">
        <v>5</v>
      </c>
      <c r="FC3" s="4" t="s">
        <v>6</v>
      </c>
      <c r="FD3" s="4" t="s">
        <v>7</v>
      </c>
      <c r="FE3" s="5"/>
    </row>
    <row r="4" spans="1:161" s="8" customFormat="1" ht="16.5" thickTop="1" x14ac:dyDescent="0.25">
      <c r="A4" s="38" t="s">
        <v>22</v>
      </c>
      <c r="B4" s="7"/>
      <c r="C4" s="7" t="s">
        <v>19</v>
      </c>
      <c r="D4" s="7" t="s">
        <v>19</v>
      </c>
      <c r="E4" s="2"/>
      <c r="I4" s="10"/>
      <c r="N4" s="7"/>
      <c r="O4" s="7"/>
      <c r="P4" s="7"/>
      <c r="Q4" s="10"/>
      <c r="R4" s="7"/>
      <c r="S4" s="7" t="s">
        <v>19</v>
      </c>
      <c r="T4" s="7" t="s">
        <v>19</v>
      </c>
      <c r="U4" s="2"/>
      <c r="W4" s="7"/>
      <c r="X4" s="7"/>
      <c r="Y4" s="10"/>
      <c r="Z4" s="7"/>
      <c r="AA4" s="7"/>
      <c r="AB4" s="7"/>
      <c r="AC4" s="7"/>
      <c r="AD4" s="7"/>
      <c r="AG4" s="9"/>
      <c r="AH4" s="7"/>
      <c r="AI4" s="7"/>
      <c r="AJ4" s="7"/>
      <c r="AK4" s="7"/>
      <c r="AL4" s="7"/>
      <c r="AM4" s="7"/>
      <c r="AN4" s="7"/>
      <c r="AO4" s="9"/>
      <c r="AP4" s="7"/>
      <c r="AQ4" s="7"/>
      <c r="AR4" s="7"/>
      <c r="AS4" s="7"/>
      <c r="AT4" s="7"/>
      <c r="AU4" s="7"/>
      <c r="AV4" s="7"/>
      <c r="AW4" s="9"/>
      <c r="AX4" s="7"/>
      <c r="AY4" s="7"/>
      <c r="AZ4" s="7"/>
      <c r="BA4" s="7"/>
      <c r="BB4" s="7"/>
      <c r="BC4" s="7"/>
      <c r="BD4" s="7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22"/>
      <c r="BQ4" s="22"/>
      <c r="BR4" s="22"/>
      <c r="BS4" s="22"/>
      <c r="BT4" s="22"/>
      <c r="BU4" s="9"/>
      <c r="BV4" s="2"/>
      <c r="BW4" s="2"/>
      <c r="BX4" s="2"/>
      <c r="BY4" s="2"/>
      <c r="BZ4" s="2"/>
      <c r="CA4" s="2"/>
      <c r="CB4" s="2"/>
      <c r="CC4" s="9"/>
      <c r="CH4" s="22"/>
      <c r="CI4" s="22"/>
      <c r="CJ4" s="22"/>
      <c r="CK4" s="9"/>
      <c r="CL4" s="2"/>
      <c r="CM4" s="2"/>
      <c r="CN4" s="2"/>
      <c r="CO4" s="2"/>
      <c r="CP4" s="2"/>
      <c r="CQ4" s="2"/>
      <c r="CR4" s="2"/>
      <c r="CS4" s="9"/>
      <c r="CT4" s="2"/>
      <c r="CU4" s="2"/>
      <c r="CV4" s="2"/>
      <c r="CW4" s="2"/>
      <c r="CX4" s="2"/>
      <c r="CY4" s="2"/>
      <c r="CZ4" s="2"/>
      <c r="DA4" s="9"/>
      <c r="DB4" s="2"/>
      <c r="DC4" s="2"/>
      <c r="DD4" s="2"/>
      <c r="DE4" s="2"/>
      <c r="DF4" s="2"/>
      <c r="DG4" s="2"/>
      <c r="DH4" s="2"/>
      <c r="DI4" s="11"/>
      <c r="DJ4" s="2"/>
      <c r="DK4" s="2"/>
      <c r="DL4" s="2"/>
      <c r="DM4" s="2"/>
      <c r="DN4" s="2"/>
      <c r="DO4" s="2"/>
      <c r="DP4" s="2"/>
      <c r="DQ4" s="9"/>
      <c r="DR4" s="2"/>
      <c r="DS4" s="2"/>
      <c r="DT4" s="2"/>
      <c r="DU4" s="2"/>
      <c r="DV4" s="2"/>
      <c r="DW4" s="2"/>
      <c r="DX4" s="2"/>
      <c r="DY4" s="9"/>
      <c r="DZ4" s="2"/>
      <c r="EA4" s="2"/>
      <c r="EB4" s="2"/>
      <c r="EC4" s="2"/>
      <c r="ED4" s="2"/>
      <c r="EE4" s="2"/>
      <c r="EF4" s="2"/>
      <c r="EG4" s="9"/>
      <c r="EH4" s="2"/>
      <c r="EI4" s="2"/>
      <c r="EJ4" s="2"/>
      <c r="EK4" s="2"/>
      <c r="EL4" s="2"/>
      <c r="EM4" s="2"/>
      <c r="EN4" s="2"/>
      <c r="EO4" s="9"/>
      <c r="EP4" s="2"/>
      <c r="EQ4" s="2"/>
      <c r="ER4" s="2"/>
      <c r="ES4" s="2"/>
      <c r="ET4" s="2"/>
      <c r="EU4" s="2"/>
      <c r="EV4" s="2"/>
      <c r="EW4" s="9"/>
      <c r="EX4" s="2"/>
      <c r="EY4" s="2"/>
      <c r="EZ4" s="2"/>
      <c r="FA4" s="2"/>
      <c r="FB4" s="2"/>
      <c r="FC4" s="2"/>
      <c r="FD4" s="2"/>
      <c r="FE4" s="9"/>
    </row>
    <row r="5" spans="1:161" x14ac:dyDescent="0.25">
      <c r="A5" s="29" t="s">
        <v>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1">
        <f>SUM(B5:H5)</f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1">
        <f>SUM(J5:P5)</f>
        <v>0</v>
      </c>
      <c r="R5" s="2">
        <v>0</v>
      </c>
      <c r="S5" s="2">
        <v>0</v>
      </c>
      <c r="T5" s="2">
        <v>0</v>
      </c>
      <c r="U5" s="2">
        <v>5</v>
      </c>
      <c r="V5" s="2">
        <v>0</v>
      </c>
      <c r="W5" s="2">
        <v>0</v>
      </c>
      <c r="X5" s="2">
        <v>0</v>
      </c>
      <c r="Y5" s="11">
        <f>SUM(R5:X5)</f>
        <v>5</v>
      </c>
      <c r="Z5" s="2">
        <v>0</v>
      </c>
      <c r="AA5" s="2">
        <v>0</v>
      </c>
      <c r="AB5" s="2">
        <v>0</v>
      </c>
      <c r="AC5" s="2">
        <v>5</v>
      </c>
      <c r="AD5" s="2">
        <v>0</v>
      </c>
      <c r="AE5" s="2">
        <v>0</v>
      </c>
      <c r="AF5" s="2">
        <v>0</v>
      </c>
      <c r="AG5" s="11">
        <f>SUM(Z5:AF5)</f>
        <v>5</v>
      </c>
      <c r="AH5" s="2">
        <v>0</v>
      </c>
      <c r="AI5" s="2">
        <v>0</v>
      </c>
      <c r="AJ5" s="2">
        <v>0</v>
      </c>
      <c r="AK5" s="2">
        <v>5</v>
      </c>
      <c r="AL5" s="2">
        <v>0</v>
      </c>
      <c r="AM5" s="2">
        <v>0</v>
      </c>
      <c r="AN5" s="2">
        <v>0</v>
      </c>
      <c r="AO5" s="11">
        <f>SUM(AH5:AN5)</f>
        <v>5</v>
      </c>
      <c r="AP5" s="2">
        <v>0</v>
      </c>
      <c r="AQ5" s="2">
        <v>0</v>
      </c>
      <c r="AR5" s="2">
        <v>0</v>
      </c>
      <c r="AS5" s="2">
        <v>4</v>
      </c>
      <c r="AT5" s="2">
        <v>0</v>
      </c>
      <c r="AU5" s="2">
        <v>0</v>
      </c>
      <c r="AV5" s="2">
        <v>0</v>
      </c>
      <c r="AW5" s="11">
        <f>SUM(AP5:AV5)</f>
        <v>4</v>
      </c>
      <c r="AX5" s="2">
        <v>0</v>
      </c>
      <c r="AY5" s="2">
        <v>5</v>
      </c>
      <c r="AZ5" s="2">
        <v>0</v>
      </c>
      <c r="BA5" s="2">
        <v>4</v>
      </c>
      <c r="BB5" s="2">
        <v>0</v>
      </c>
      <c r="BC5" s="2">
        <v>0</v>
      </c>
      <c r="BD5" s="2">
        <v>0</v>
      </c>
      <c r="BE5" s="11">
        <f>SUM(AX5:BD5)</f>
        <v>9</v>
      </c>
      <c r="BF5" s="2">
        <v>0</v>
      </c>
      <c r="BG5" s="2">
        <v>0</v>
      </c>
      <c r="BH5" s="2">
        <v>0</v>
      </c>
      <c r="BI5" s="2">
        <v>4</v>
      </c>
      <c r="BJ5" s="2">
        <v>0</v>
      </c>
      <c r="BK5" s="2">
        <v>0</v>
      </c>
      <c r="BL5" s="2">
        <v>0</v>
      </c>
      <c r="BM5" s="11">
        <f>SUM(BF5:BL5)</f>
        <v>4</v>
      </c>
      <c r="BN5" s="2">
        <v>0</v>
      </c>
      <c r="BO5" s="2">
        <v>0</v>
      </c>
      <c r="BP5" s="2">
        <v>0</v>
      </c>
      <c r="BQ5" s="2">
        <v>4</v>
      </c>
      <c r="BR5" s="2">
        <v>0</v>
      </c>
      <c r="BS5" s="2">
        <v>0</v>
      </c>
      <c r="BT5" s="2">
        <v>0</v>
      </c>
      <c r="BU5" s="11">
        <f>SUM(BN5:BT5)</f>
        <v>4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11">
        <f>SUM(BV5:CB5)</f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11">
        <f>SUM(CD5:CJ5)</f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11">
        <f>SUM(CL5:CR5)</f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11">
        <f t="shared" ref="DA5:DA16" si="0">SUM(DR5:DX5)</f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11">
        <f>SUM(DB5:DH5)</f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11">
        <f>SUM(DJ5:DP5)</f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11">
        <f>SUM(DR5:DX5)</f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11">
        <f>SUM(DZ5:EF5)</f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11">
        <f>SUM(EH5:EN5)</f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11">
        <f>SUM(EP5:EV5)</f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11">
        <f>SUM(EX5:FD5)</f>
        <v>0</v>
      </c>
    </row>
    <row r="6" spans="1:161" x14ac:dyDescent="0.25">
      <c r="A6" s="29" t="s">
        <v>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1">
        <f t="shared" ref="I6:I17" si="1">SUM(B6:H6)</f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1">
        <f t="shared" ref="Q6:Q17" si="2">SUM(J6:P6)</f>
        <v>0</v>
      </c>
      <c r="R6" s="2">
        <v>1</v>
      </c>
      <c r="S6" s="2">
        <v>3</v>
      </c>
      <c r="T6" s="2">
        <v>8</v>
      </c>
      <c r="U6" s="2">
        <v>6</v>
      </c>
      <c r="V6" s="2">
        <v>0</v>
      </c>
      <c r="W6" s="2">
        <v>4</v>
      </c>
      <c r="X6" s="2">
        <v>0</v>
      </c>
      <c r="Y6" s="11">
        <f t="shared" ref="Y6:Y45" si="3">SUM(R6:X6)</f>
        <v>22</v>
      </c>
      <c r="Z6" s="2">
        <v>1</v>
      </c>
      <c r="AA6" s="2">
        <v>8</v>
      </c>
      <c r="AB6" s="2">
        <v>9</v>
      </c>
      <c r="AC6" s="2">
        <v>6</v>
      </c>
      <c r="AD6" s="2">
        <v>5</v>
      </c>
      <c r="AE6" s="2">
        <v>0</v>
      </c>
      <c r="AF6" s="2">
        <v>0</v>
      </c>
      <c r="AG6" s="11">
        <f t="shared" ref="AG6:AG17" si="4">SUM(Z6:AF6)</f>
        <v>29</v>
      </c>
      <c r="AH6" s="2">
        <v>2</v>
      </c>
      <c r="AI6" s="2">
        <v>8</v>
      </c>
      <c r="AJ6" s="2">
        <v>9</v>
      </c>
      <c r="AK6" s="2">
        <v>7</v>
      </c>
      <c r="AL6" s="2">
        <v>6</v>
      </c>
      <c r="AM6" s="2">
        <v>9</v>
      </c>
      <c r="AN6" s="2">
        <v>0</v>
      </c>
      <c r="AO6" s="11">
        <f t="shared" ref="AO6:AO17" si="5">SUM(AH6:AN6)</f>
        <v>41</v>
      </c>
      <c r="AP6" s="2">
        <v>2</v>
      </c>
      <c r="AQ6" s="2">
        <v>10</v>
      </c>
      <c r="AR6" s="2">
        <v>8</v>
      </c>
      <c r="AS6" s="2">
        <v>9</v>
      </c>
      <c r="AT6" s="2">
        <v>6</v>
      </c>
      <c r="AU6" s="2">
        <v>8</v>
      </c>
      <c r="AV6" s="2">
        <v>0</v>
      </c>
      <c r="AW6" s="11">
        <f t="shared" ref="AW6:AW17" si="6">SUM(AP6:AV6)</f>
        <v>43</v>
      </c>
      <c r="AX6" s="2">
        <v>3</v>
      </c>
      <c r="AY6" s="2">
        <v>7</v>
      </c>
      <c r="AZ6" s="2">
        <v>6</v>
      </c>
      <c r="BA6" s="2">
        <v>10</v>
      </c>
      <c r="BB6" s="2">
        <v>4</v>
      </c>
      <c r="BC6" s="2">
        <v>8</v>
      </c>
      <c r="BD6" s="2">
        <v>0</v>
      </c>
      <c r="BE6" s="11">
        <f t="shared" ref="BE6:BE17" si="7">SUM(AX6:BD6)</f>
        <v>38</v>
      </c>
      <c r="BF6" s="2">
        <v>3</v>
      </c>
      <c r="BG6" s="2">
        <v>0</v>
      </c>
      <c r="BH6" s="2">
        <v>11</v>
      </c>
      <c r="BI6" s="2">
        <v>10</v>
      </c>
      <c r="BJ6" s="2">
        <v>0</v>
      </c>
      <c r="BK6" s="2">
        <v>8</v>
      </c>
      <c r="BL6" s="2">
        <v>0</v>
      </c>
      <c r="BM6" s="11">
        <f t="shared" ref="BM6:BM17" si="8">SUM(BF6:BL6)</f>
        <v>32</v>
      </c>
      <c r="BN6" s="2">
        <v>0</v>
      </c>
      <c r="BO6" s="2">
        <v>9</v>
      </c>
      <c r="BP6" s="2">
        <v>8</v>
      </c>
      <c r="BQ6" s="2">
        <v>8</v>
      </c>
      <c r="BR6" s="2">
        <v>5</v>
      </c>
      <c r="BS6" s="2">
        <v>8</v>
      </c>
      <c r="BT6" s="2">
        <v>0</v>
      </c>
      <c r="BU6" s="11">
        <f t="shared" ref="BU6:BU17" si="9">SUM(BN6:BT6)</f>
        <v>38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11">
        <f t="shared" ref="CC6:CC17" si="10">SUM(BV6:CB6)</f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11">
        <f t="shared" ref="CK6:CK17" si="11">SUM(CD6:CJ6)</f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11">
        <f t="shared" ref="CS6:CS17" si="12">SUM(CL6:CR6)</f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v>0</v>
      </c>
      <c r="DA6" s="11">
        <v>34</v>
      </c>
      <c r="DB6" s="2">
        <v>0</v>
      </c>
      <c r="DC6" s="2">
        <v>0</v>
      </c>
      <c r="DD6" s="2">
        <v>0</v>
      </c>
      <c r="DE6" s="2">
        <v>0</v>
      </c>
      <c r="DF6" s="2">
        <v>0</v>
      </c>
      <c r="DG6" s="2">
        <v>0</v>
      </c>
      <c r="DH6" s="2">
        <v>0</v>
      </c>
      <c r="DI6" s="11">
        <f t="shared" ref="DI6:DI17" si="13">SUM(DB6:DH6)</f>
        <v>0</v>
      </c>
      <c r="DJ6" s="2">
        <v>0</v>
      </c>
      <c r="DK6" s="2">
        <v>0</v>
      </c>
      <c r="DL6" s="2">
        <v>0</v>
      </c>
      <c r="DM6" s="2">
        <v>0</v>
      </c>
      <c r="DN6" s="2">
        <v>0</v>
      </c>
      <c r="DO6" s="2">
        <v>0</v>
      </c>
      <c r="DP6" s="2">
        <v>0</v>
      </c>
      <c r="DQ6" s="11">
        <f t="shared" ref="DQ6:DQ17" si="14">SUM(DJ6:DP6)</f>
        <v>0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11">
        <f t="shared" ref="DY6:DY17" si="15">SUM(DR6:DX6)</f>
        <v>0</v>
      </c>
      <c r="DZ6" s="2">
        <v>0</v>
      </c>
      <c r="EA6" s="2">
        <v>0</v>
      </c>
      <c r="EB6" s="2">
        <v>0</v>
      </c>
      <c r="EC6" s="2">
        <v>0</v>
      </c>
      <c r="ED6" s="2">
        <v>0</v>
      </c>
      <c r="EE6" s="2">
        <v>0</v>
      </c>
      <c r="EF6" s="2">
        <v>0</v>
      </c>
      <c r="EG6" s="11">
        <f t="shared" ref="EG6:EG17" si="16">SUM(DZ6:EF6)</f>
        <v>0</v>
      </c>
      <c r="EH6" s="2">
        <v>0</v>
      </c>
      <c r="EI6" s="2">
        <v>0</v>
      </c>
      <c r="EJ6" s="2">
        <v>0</v>
      </c>
      <c r="EK6" s="2">
        <v>0</v>
      </c>
      <c r="EL6" s="2">
        <v>0</v>
      </c>
      <c r="EM6" s="2">
        <v>0</v>
      </c>
      <c r="EN6" s="2">
        <v>0</v>
      </c>
      <c r="EO6" s="11">
        <f t="shared" ref="EO6:EO17" si="17">SUM(EH6:EN6)</f>
        <v>0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0</v>
      </c>
      <c r="EV6" s="2">
        <v>0</v>
      </c>
      <c r="EW6" s="11">
        <f t="shared" ref="EW6:EW17" si="18">SUM(EP6:EV6)</f>
        <v>0</v>
      </c>
      <c r="EX6" s="2">
        <v>0</v>
      </c>
      <c r="EY6" s="2">
        <v>0</v>
      </c>
      <c r="EZ6" s="2">
        <v>0</v>
      </c>
      <c r="FA6" s="2">
        <v>0</v>
      </c>
      <c r="FB6" s="2">
        <v>0</v>
      </c>
      <c r="FC6" s="2">
        <v>0</v>
      </c>
      <c r="FD6" s="2">
        <v>0</v>
      </c>
      <c r="FE6" s="11">
        <f t="shared" ref="FE6:FE17" si="19">SUM(EX6:FD6)</f>
        <v>0</v>
      </c>
    </row>
    <row r="7" spans="1:161" x14ac:dyDescent="0.25">
      <c r="A7" s="29" t="s">
        <v>10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1">
        <f t="shared" si="1"/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1">
        <f t="shared" si="2"/>
        <v>0</v>
      </c>
      <c r="R7" s="2">
        <v>1</v>
      </c>
      <c r="S7" s="2">
        <v>3</v>
      </c>
      <c r="T7" s="2">
        <v>4</v>
      </c>
      <c r="U7" s="2">
        <v>0</v>
      </c>
      <c r="V7" s="2">
        <v>0</v>
      </c>
      <c r="W7" s="2">
        <v>5</v>
      </c>
      <c r="X7" s="2">
        <v>0</v>
      </c>
      <c r="Y7" s="11">
        <f t="shared" si="3"/>
        <v>13</v>
      </c>
      <c r="Z7" s="2">
        <v>3</v>
      </c>
      <c r="AA7" s="2">
        <v>5</v>
      </c>
      <c r="AB7" s="2">
        <v>4</v>
      </c>
      <c r="AC7" s="2">
        <v>0</v>
      </c>
      <c r="AD7" s="2">
        <v>6</v>
      </c>
      <c r="AE7" s="2">
        <v>0</v>
      </c>
      <c r="AF7" s="2">
        <v>0</v>
      </c>
      <c r="AG7" s="11">
        <f t="shared" si="4"/>
        <v>18</v>
      </c>
      <c r="AH7" s="2">
        <v>3</v>
      </c>
      <c r="AI7" s="2">
        <v>4</v>
      </c>
      <c r="AJ7" s="2">
        <v>5</v>
      </c>
      <c r="AK7" s="2">
        <v>0</v>
      </c>
      <c r="AL7" s="2">
        <v>5</v>
      </c>
      <c r="AM7" s="2">
        <v>8</v>
      </c>
      <c r="AN7" s="2">
        <v>0</v>
      </c>
      <c r="AO7" s="11">
        <f t="shared" si="5"/>
        <v>25</v>
      </c>
      <c r="AP7" s="2">
        <v>3</v>
      </c>
      <c r="AQ7" s="2">
        <v>5</v>
      </c>
      <c r="AR7" s="2">
        <v>5</v>
      </c>
      <c r="AS7" s="2">
        <v>0</v>
      </c>
      <c r="AT7" s="2">
        <v>6</v>
      </c>
      <c r="AU7" s="2">
        <v>6</v>
      </c>
      <c r="AV7" s="2">
        <v>0</v>
      </c>
      <c r="AW7" s="11">
        <f t="shared" si="6"/>
        <v>25</v>
      </c>
      <c r="AX7" s="2">
        <v>3</v>
      </c>
      <c r="AY7" s="2">
        <v>0</v>
      </c>
      <c r="AZ7" s="2">
        <v>6</v>
      </c>
      <c r="BA7" s="2">
        <v>0</v>
      </c>
      <c r="BB7" s="2">
        <v>7</v>
      </c>
      <c r="BC7" s="2">
        <v>8</v>
      </c>
      <c r="BD7" s="2">
        <v>0</v>
      </c>
      <c r="BE7" s="11">
        <f t="shared" si="7"/>
        <v>24</v>
      </c>
      <c r="BF7" s="2">
        <v>3</v>
      </c>
      <c r="BG7" s="2">
        <v>0</v>
      </c>
      <c r="BH7" s="2">
        <v>6</v>
      </c>
      <c r="BI7" s="2">
        <v>0</v>
      </c>
      <c r="BJ7" s="2">
        <v>0</v>
      </c>
      <c r="BK7" s="2">
        <v>6</v>
      </c>
      <c r="BL7" s="2">
        <v>0</v>
      </c>
      <c r="BM7" s="11">
        <f t="shared" si="8"/>
        <v>15</v>
      </c>
      <c r="BN7" s="2">
        <v>0</v>
      </c>
      <c r="BO7" s="2">
        <v>6</v>
      </c>
      <c r="BP7" s="2">
        <v>5</v>
      </c>
      <c r="BQ7" s="2">
        <v>0</v>
      </c>
      <c r="BR7" s="2">
        <v>6</v>
      </c>
      <c r="BS7" s="2">
        <v>11</v>
      </c>
      <c r="BT7" s="2">
        <v>0</v>
      </c>
      <c r="BU7" s="11">
        <f t="shared" si="9"/>
        <v>28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11">
        <f t="shared" si="10"/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11">
        <f t="shared" si="11"/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11">
        <f t="shared" si="12"/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11">
        <v>15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11">
        <f t="shared" si="13"/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11">
        <f t="shared" si="14"/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11">
        <f t="shared" si="15"/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11">
        <f t="shared" si="16"/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11">
        <f t="shared" si="17"/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11">
        <f t="shared" si="18"/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11">
        <f t="shared" si="19"/>
        <v>0</v>
      </c>
    </row>
    <row r="8" spans="1:161" x14ac:dyDescent="0.25">
      <c r="A8" s="29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11">
        <f t="shared" si="1"/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1">
        <f t="shared" si="2"/>
        <v>0</v>
      </c>
      <c r="R8" s="2">
        <v>2</v>
      </c>
      <c r="S8" s="2">
        <v>3</v>
      </c>
      <c r="T8" s="2">
        <v>2</v>
      </c>
      <c r="U8" s="2">
        <v>2</v>
      </c>
      <c r="V8" s="2">
        <v>0</v>
      </c>
      <c r="W8" s="2">
        <v>5</v>
      </c>
      <c r="X8" s="2">
        <v>0</v>
      </c>
      <c r="Y8" s="11">
        <f t="shared" si="3"/>
        <v>14</v>
      </c>
      <c r="Z8" s="2">
        <v>6</v>
      </c>
      <c r="AA8" s="2">
        <v>4</v>
      </c>
      <c r="AB8" s="2">
        <v>4</v>
      </c>
      <c r="AC8" s="2">
        <v>6</v>
      </c>
      <c r="AD8" s="2">
        <v>4</v>
      </c>
      <c r="AE8" s="2">
        <v>0</v>
      </c>
      <c r="AF8" s="2">
        <v>0</v>
      </c>
      <c r="AG8" s="11">
        <f t="shared" si="4"/>
        <v>24</v>
      </c>
      <c r="AH8" s="2">
        <v>6</v>
      </c>
      <c r="AI8" s="2">
        <v>4</v>
      </c>
      <c r="AJ8" s="2">
        <v>3</v>
      </c>
      <c r="AK8" s="2">
        <v>4</v>
      </c>
      <c r="AL8" s="2">
        <v>3</v>
      </c>
      <c r="AM8" s="2">
        <v>5</v>
      </c>
      <c r="AN8" s="2">
        <v>0</v>
      </c>
      <c r="AO8" s="11">
        <f t="shared" si="5"/>
        <v>25</v>
      </c>
      <c r="AP8" s="2">
        <v>6</v>
      </c>
      <c r="AQ8" s="2">
        <v>4</v>
      </c>
      <c r="AR8" s="2">
        <v>5</v>
      </c>
      <c r="AS8" s="2">
        <v>4</v>
      </c>
      <c r="AT8" s="2">
        <v>4</v>
      </c>
      <c r="AU8" s="2">
        <v>7</v>
      </c>
      <c r="AV8" s="2">
        <v>0</v>
      </c>
      <c r="AW8" s="11">
        <f t="shared" si="6"/>
        <v>30</v>
      </c>
      <c r="AX8" s="2">
        <v>7</v>
      </c>
      <c r="AY8" s="2">
        <v>4</v>
      </c>
      <c r="AZ8" s="2">
        <v>6</v>
      </c>
      <c r="BA8" s="2">
        <v>0</v>
      </c>
      <c r="BB8" s="2">
        <v>3</v>
      </c>
      <c r="BC8" s="2">
        <v>7</v>
      </c>
      <c r="BD8" s="2">
        <v>0</v>
      </c>
      <c r="BE8" s="11">
        <f t="shared" si="7"/>
        <v>27</v>
      </c>
      <c r="BF8" s="2">
        <v>7</v>
      </c>
      <c r="BG8" s="2">
        <v>0</v>
      </c>
      <c r="BH8" s="2">
        <v>5</v>
      </c>
      <c r="BI8" s="2">
        <v>4</v>
      </c>
      <c r="BJ8" s="2">
        <v>0</v>
      </c>
      <c r="BK8" s="2">
        <v>6</v>
      </c>
      <c r="BL8" s="2">
        <v>0</v>
      </c>
      <c r="BM8" s="11">
        <f t="shared" si="8"/>
        <v>22</v>
      </c>
      <c r="BN8" s="2">
        <v>0</v>
      </c>
      <c r="BO8" s="2">
        <v>5</v>
      </c>
      <c r="BP8" s="2">
        <v>5</v>
      </c>
      <c r="BQ8" s="2">
        <v>5</v>
      </c>
      <c r="BR8" s="2">
        <v>5</v>
      </c>
      <c r="BS8" s="2">
        <v>6</v>
      </c>
      <c r="BT8" s="2">
        <v>0</v>
      </c>
      <c r="BU8" s="11">
        <f t="shared" si="9"/>
        <v>26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11">
        <f t="shared" si="10"/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11">
        <f t="shared" si="11"/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11">
        <f t="shared" si="12"/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11">
        <v>13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11">
        <f t="shared" si="13"/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11">
        <f t="shared" si="14"/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11">
        <f t="shared" si="15"/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11">
        <f t="shared" si="16"/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11">
        <f t="shared" si="17"/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11">
        <f t="shared" si="18"/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11">
        <f t="shared" si="19"/>
        <v>0</v>
      </c>
    </row>
    <row r="9" spans="1:161" x14ac:dyDescent="0.25">
      <c r="A9" s="29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11">
        <f t="shared" si="1"/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1">
        <f t="shared" si="2"/>
        <v>0</v>
      </c>
      <c r="R9" s="2">
        <v>0</v>
      </c>
      <c r="S9" s="2">
        <v>13</v>
      </c>
      <c r="T9" s="2">
        <v>3</v>
      </c>
      <c r="U9" s="2">
        <v>0</v>
      </c>
      <c r="V9" s="2">
        <v>0</v>
      </c>
      <c r="W9" s="2">
        <v>0</v>
      </c>
      <c r="X9" s="2">
        <v>0</v>
      </c>
      <c r="Y9" s="11">
        <f t="shared" si="3"/>
        <v>16</v>
      </c>
      <c r="Z9" s="2">
        <v>0</v>
      </c>
      <c r="AA9" s="2">
        <v>16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11">
        <f t="shared" si="4"/>
        <v>17</v>
      </c>
      <c r="AH9" s="2">
        <v>0</v>
      </c>
      <c r="AI9" s="2">
        <v>16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11">
        <f t="shared" si="5"/>
        <v>17</v>
      </c>
      <c r="AP9" s="2">
        <v>0</v>
      </c>
      <c r="AQ9" s="2">
        <v>15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11">
        <f t="shared" si="6"/>
        <v>15</v>
      </c>
      <c r="AX9" s="2">
        <v>4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11">
        <f t="shared" si="7"/>
        <v>4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11">
        <f t="shared" si="8"/>
        <v>0</v>
      </c>
      <c r="BN9" s="2">
        <v>0</v>
      </c>
      <c r="BO9" s="2">
        <v>18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11">
        <f t="shared" si="9"/>
        <v>18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11">
        <f t="shared" si="10"/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11">
        <f t="shared" si="11"/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11">
        <f t="shared" si="12"/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11">
        <v>16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11">
        <f t="shared" si="13"/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11">
        <f t="shared" si="14"/>
        <v>0</v>
      </c>
      <c r="DR9" s="2">
        <v>0</v>
      </c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11">
        <f t="shared" si="15"/>
        <v>0</v>
      </c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>
        <v>0</v>
      </c>
      <c r="EG9" s="11">
        <f t="shared" si="16"/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>
        <v>0</v>
      </c>
      <c r="EN9" s="2">
        <v>0</v>
      </c>
      <c r="EO9" s="11">
        <f t="shared" si="17"/>
        <v>0</v>
      </c>
      <c r="EP9" s="2">
        <v>0</v>
      </c>
      <c r="EQ9" s="2">
        <v>0</v>
      </c>
      <c r="ER9" s="2">
        <v>0</v>
      </c>
      <c r="ES9" s="2">
        <v>0</v>
      </c>
      <c r="ET9" s="2">
        <v>0</v>
      </c>
      <c r="EU9" s="2">
        <v>0</v>
      </c>
      <c r="EV9" s="2">
        <v>0</v>
      </c>
      <c r="EW9" s="11">
        <f t="shared" si="18"/>
        <v>0</v>
      </c>
      <c r="EX9" s="2">
        <v>0</v>
      </c>
      <c r="EY9" s="2">
        <v>0</v>
      </c>
      <c r="EZ9" s="2">
        <v>0</v>
      </c>
      <c r="FA9" s="2">
        <v>0</v>
      </c>
      <c r="FB9" s="2">
        <v>0</v>
      </c>
      <c r="FC9" s="2">
        <v>0</v>
      </c>
      <c r="FD9" s="2">
        <v>0</v>
      </c>
      <c r="FE9" s="11">
        <f t="shared" si="19"/>
        <v>0</v>
      </c>
    </row>
    <row r="10" spans="1:161" x14ac:dyDescent="0.25">
      <c r="A10" s="29" t="s">
        <v>24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1">
        <f t="shared" si="1"/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2"/>
        <v>0</v>
      </c>
      <c r="R10" s="2">
        <v>2</v>
      </c>
      <c r="S10" s="2">
        <v>16</v>
      </c>
      <c r="T10" s="2">
        <v>0</v>
      </c>
      <c r="U10" s="2">
        <v>20</v>
      </c>
      <c r="V10" s="2">
        <v>0</v>
      </c>
      <c r="W10" s="2">
        <v>4</v>
      </c>
      <c r="X10" s="2">
        <v>0</v>
      </c>
      <c r="Y10" s="11">
        <f t="shared" si="3"/>
        <v>42</v>
      </c>
      <c r="Z10" s="2">
        <v>3</v>
      </c>
      <c r="AA10" s="2">
        <v>16</v>
      </c>
      <c r="AB10" s="2">
        <v>0</v>
      </c>
      <c r="AC10" s="2">
        <v>22</v>
      </c>
      <c r="AD10" s="2">
        <v>0</v>
      </c>
      <c r="AE10" s="2">
        <v>0</v>
      </c>
      <c r="AF10" s="2">
        <v>0</v>
      </c>
      <c r="AG10" s="11">
        <f t="shared" si="4"/>
        <v>41</v>
      </c>
      <c r="AH10" s="2">
        <v>2</v>
      </c>
      <c r="AI10" s="2">
        <v>17</v>
      </c>
      <c r="AJ10" s="2">
        <v>0</v>
      </c>
      <c r="AK10" s="2">
        <v>25</v>
      </c>
      <c r="AL10" s="2">
        <v>0</v>
      </c>
      <c r="AM10" s="2">
        <v>9</v>
      </c>
      <c r="AN10" s="2">
        <v>0</v>
      </c>
      <c r="AO10" s="11">
        <f t="shared" si="5"/>
        <v>53</v>
      </c>
      <c r="AP10" s="2">
        <v>4</v>
      </c>
      <c r="AQ10" s="2">
        <v>16</v>
      </c>
      <c r="AR10" s="2">
        <v>0</v>
      </c>
      <c r="AS10" s="2">
        <v>18</v>
      </c>
      <c r="AT10" s="2">
        <v>0</v>
      </c>
      <c r="AU10" s="2">
        <v>8</v>
      </c>
      <c r="AV10" s="2">
        <v>0</v>
      </c>
      <c r="AW10" s="11">
        <f t="shared" si="6"/>
        <v>46</v>
      </c>
      <c r="AX10" s="2">
        <v>0</v>
      </c>
      <c r="AY10" s="2">
        <v>25</v>
      </c>
      <c r="AZ10" s="2">
        <v>0</v>
      </c>
      <c r="BA10" s="2">
        <v>17</v>
      </c>
      <c r="BB10" s="2">
        <v>0</v>
      </c>
      <c r="BC10" s="2">
        <v>0</v>
      </c>
      <c r="BD10" s="2">
        <v>0</v>
      </c>
      <c r="BE10" s="11">
        <f t="shared" si="7"/>
        <v>42</v>
      </c>
      <c r="BF10" s="2">
        <v>4</v>
      </c>
      <c r="BG10" s="2">
        <v>0</v>
      </c>
      <c r="BH10" s="2">
        <v>0</v>
      </c>
      <c r="BI10" s="2">
        <v>14</v>
      </c>
      <c r="BJ10" s="2">
        <v>0</v>
      </c>
      <c r="BK10" s="2">
        <v>0</v>
      </c>
      <c r="BL10" s="2">
        <v>0</v>
      </c>
      <c r="BM10" s="11">
        <f t="shared" si="8"/>
        <v>18</v>
      </c>
      <c r="BN10" s="2">
        <v>0</v>
      </c>
      <c r="BO10" s="2">
        <v>10</v>
      </c>
      <c r="BP10" s="2">
        <v>0</v>
      </c>
      <c r="BQ10" s="2">
        <v>21</v>
      </c>
      <c r="BR10" s="2">
        <v>0</v>
      </c>
      <c r="BS10" s="2">
        <v>3</v>
      </c>
      <c r="BT10" s="2">
        <v>0</v>
      </c>
      <c r="BU10" s="11">
        <f t="shared" si="9"/>
        <v>34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11">
        <f t="shared" si="10"/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11">
        <f t="shared" si="11"/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11">
        <f t="shared" si="12"/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11">
        <v>38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11">
        <f t="shared" si="13"/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11">
        <f t="shared" si="14"/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11">
        <f t="shared" si="15"/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11">
        <f t="shared" si="16"/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11">
        <f t="shared" si="17"/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11">
        <f t="shared" si="18"/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11">
        <f t="shared" si="19"/>
        <v>0</v>
      </c>
    </row>
    <row r="11" spans="1:161" x14ac:dyDescent="0.25">
      <c r="A11" s="29" t="s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1">
        <f t="shared" si="1"/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1">
        <f t="shared" si="2"/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11">
        <f t="shared" si="3"/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11">
        <f t="shared" si="4"/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11">
        <f t="shared" si="5"/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11">
        <f t="shared" si="6"/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11">
        <f t="shared" si="7"/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11">
        <f t="shared" si="8"/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11">
        <f t="shared" si="9"/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11">
        <f t="shared" si="10"/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11">
        <f t="shared" si="11"/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11">
        <f t="shared" si="12"/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11">
        <f t="shared" si="0"/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11">
        <f t="shared" si="13"/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11">
        <f t="shared" si="14"/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11">
        <f t="shared" si="15"/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11">
        <f t="shared" si="16"/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11">
        <f t="shared" si="17"/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11">
        <f t="shared" si="18"/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11">
        <f t="shared" si="19"/>
        <v>0</v>
      </c>
    </row>
    <row r="12" spans="1:161" x14ac:dyDescent="0.25">
      <c r="A12" s="29" t="s">
        <v>13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1">
        <f t="shared" si="1"/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1">
        <f t="shared" si="2"/>
        <v>0</v>
      </c>
      <c r="R12" s="2">
        <v>7</v>
      </c>
      <c r="S12" s="2">
        <v>0</v>
      </c>
      <c r="T12" s="2">
        <v>18</v>
      </c>
      <c r="U12" s="2">
        <v>0</v>
      </c>
      <c r="V12" s="2">
        <v>0</v>
      </c>
      <c r="W12" s="2">
        <v>0</v>
      </c>
      <c r="X12" s="2">
        <v>0</v>
      </c>
      <c r="Y12" s="11">
        <f t="shared" si="3"/>
        <v>25</v>
      </c>
      <c r="Z12" s="2">
        <v>8</v>
      </c>
      <c r="AA12" s="2">
        <v>0</v>
      </c>
      <c r="AB12" s="2">
        <v>16</v>
      </c>
      <c r="AC12" s="2">
        <v>0</v>
      </c>
      <c r="AD12" s="2">
        <v>0</v>
      </c>
      <c r="AE12" s="2">
        <v>0</v>
      </c>
      <c r="AF12" s="2">
        <v>0</v>
      </c>
      <c r="AG12" s="11">
        <f t="shared" si="4"/>
        <v>24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11">
        <f t="shared" si="5"/>
        <v>0</v>
      </c>
      <c r="AP12" s="2">
        <v>6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11">
        <f t="shared" si="6"/>
        <v>6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11">
        <f t="shared" si="7"/>
        <v>0</v>
      </c>
      <c r="BF12" s="2">
        <v>6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11">
        <f t="shared" si="8"/>
        <v>6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11">
        <f t="shared" si="9"/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11">
        <f t="shared" si="10"/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11">
        <f t="shared" si="11"/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11">
        <f t="shared" si="12"/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11">
        <v>9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11">
        <f t="shared" si="13"/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11">
        <f t="shared" si="14"/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11">
        <f t="shared" si="15"/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11">
        <f t="shared" si="16"/>
        <v>0</v>
      </c>
      <c r="EH12" s="2">
        <v>10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11">
        <f t="shared" si="17"/>
        <v>10</v>
      </c>
      <c r="EP12" s="2">
        <v>3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11">
        <f t="shared" si="18"/>
        <v>3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11">
        <f t="shared" si="19"/>
        <v>0</v>
      </c>
    </row>
    <row r="13" spans="1:161" x14ac:dyDescent="0.25">
      <c r="A13" s="29" t="s">
        <v>14</v>
      </c>
      <c r="B13" s="2">
        <v>5</v>
      </c>
      <c r="C13" s="2">
        <v>0</v>
      </c>
      <c r="D13" s="2">
        <v>12</v>
      </c>
      <c r="E13" s="2">
        <v>0</v>
      </c>
      <c r="F13" s="2">
        <v>0</v>
      </c>
      <c r="G13" s="2">
        <v>0</v>
      </c>
      <c r="H13" s="2">
        <v>0</v>
      </c>
      <c r="I13" s="11">
        <f t="shared" si="1"/>
        <v>17</v>
      </c>
      <c r="J13" s="2">
        <v>0</v>
      </c>
      <c r="K13" s="2">
        <v>0</v>
      </c>
      <c r="L13" s="2">
        <v>14</v>
      </c>
      <c r="M13" s="2">
        <v>0</v>
      </c>
      <c r="N13" s="2">
        <v>0</v>
      </c>
      <c r="O13" s="2">
        <v>0</v>
      </c>
      <c r="P13" s="2">
        <v>0</v>
      </c>
      <c r="Q13" s="11">
        <f t="shared" si="2"/>
        <v>14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11">
        <f t="shared" si="3"/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11">
        <f t="shared" si="4"/>
        <v>0</v>
      </c>
      <c r="AH13" s="2">
        <v>0</v>
      </c>
      <c r="AI13" s="2">
        <v>0</v>
      </c>
      <c r="AJ13" s="2">
        <v>16</v>
      </c>
      <c r="AK13" s="2">
        <v>0</v>
      </c>
      <c r="AL13" s="2">
        <v>0</v>
      </c>
      <c r="AM13" s="2">
        <v>0</v>
      </c>
      <c r="AN13" s="2">
        <v>0</v>
      </c>
      <c r="AO13" s="11">
        <f t="shared" si="5"/>
        <v>16</v>
      </c>
      <c r="AP13" s="2">
        <v>0</v>
      </c>
      <c r="AQ13" s="2">
        <v>0</v>
      </c>
      <c r="AR13" s="2">
        <v>16</v>
      </c>
      <c r="AS13" s="2">
        <v>0</v>
      </c>
      <c r="AT13" s="2">
        <v>0</v>
      </c>
      <c r="AU13" s="2">
        <v>0</v>
      </c>
      <c r="AV13" s="2">
        <v>0</v>
      </c>
      <c r="AW13" s="11">
        <f t="shared" si="6"/>
        <v>16</v>
      </c>
      <c r="AX13" s="2">
        <v>7</v>
      </c>
      <c r="AY13" s="2">
        <v>0</v>
      </c>
      <c r="AZ13" s="2">
        <v>15</v>
      </c>
      <c r="BA13" s="2">
        <v>0</v>
      </c>
      <c r="BB13" s="2">
        <v>0</v>
      </c>
      <c r="BC13" s="2">
        <v>0</v>
      </c>
      <c r="BD13" s="2">
        <v>0</v>
      </c>
      <c r="BE13" s="11">
        <f t="shared" si="7"/>
        <v>22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11">
        <f t="shared" si="8"/>
        <v>0</v>
      </c>
      <c r="BN13" s="2">
        <v>0</v>
      </c>
      <c r="BO13" s="2">
        <v>0</v>
      </c>
      <c r="BP13" s="2">
        <v>15</v>
      </c>
      <c r="BQ13" s="2">
        <v>0</v>
      </c>
      <c r="BR13" s="2">
        <v>0</v>
      </c>
      <c r="BS13" s="2">
        <v>0</v>
      </c>
      <c r="BT13" s="2">
        <v>0</v>
      </c>
      <c r="BU13" s="11">
        <f t="shared" si="9"/>
        <v>15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11">
        <f t="shared" si="10"/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11">
        <f t="shared" si="11"/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11">
        <f t="shared" si="12"/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11">
        <f t="shared" si="0"/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11">
        <f t="shared" si="13"/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11">
        <f t="shared" si="14"/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11">
        <f t="shared" si="15"/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11">
        <f t="shared" si="16"/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11">
        <f t="shared" si="17"/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11">
        <f t="shared" si="18"/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11">
        <f t="shared" si="19"/>
        <v>0</v>
      </c>
    </row>
    <row r="14" spans="1:161" x14ac:dyDescent="0.25">
      <c r="A14" s="29" t="s">
        <v>15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1">
        <f t="shared" si="1"/>
        <v>0</v>
      </c>
      <c r="J14" s="2">
        <v>0</v>
      </c>
      <c r="K14" s="2">
        <v>0</v>
      </c>
      <c r="L14" s="2">
        <v>5</v>
      </c>
      <c r="M14" s="2">
        <v>0</v>
      </c>
      <c r="N14" s="2">
        <v>0</v>
      </c>
      <c r="O14" s="2">
        <v>0</v>
      </c>
      <c r="P14" s="2">
        <v>0</v>
      </c>
      <c r="Q14" s="11">
        <f t="shared" si="2"/>
        <v>5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11">
        <f t="shared" si="3"/>
        <v>0</v>
      </c>
      <c r="Z14" s="2">
        <v>0</v>
      </c>
      <c r="AA14" s="2">
        <v>3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11">
        <f t="shared" si="4"/>
        <v>3</v>
      </c>
      <c r="AH14" s="2">
        <v>0</v>
      </c>
      <c r="AI14" s="2">
        <v>0</v>
      </c>
      <c r="AJ14" s="2">
        <v>0</v>
      </c>
      <c r="AK14" s="2">
        <v>4</v>
      </c>
      <c r="AL14" s="2">
        <v>0</v>
      </c>
      <c r="AM14" s="2">
        <v>0</v>
      </c>
      <c r="AN14" s="2">
        <v>0</v>
      </c>
      <c r="AO14" s="11">
        <f t="shared" si="5"/>
        <v>4</v>
      </c>
      <c r="AP14" s="2">
        <v>0</v>
      </c>
      <c r="AQ14" s="2">
        <v>0</v>
      </c>
      <c r="AR14" s="2">
        <v>0</v>
      </c>
      <c r="AS14" s="2">
        <v>4</v>
      </c>
      <c r="AT14" s="2">
        <v>0</v>
      </c>
      <c r="AU14" s="2">
        <v>0</v>
      </c>
      <c r="AV14" s="2">
        <v>0</v>
      </c>
      <c r="AW14" s="11">
        <f t="shared" si="6"/>
        <v>4</v>
      </c>
      <c r="AX14" s="2">
        <v>0</v>
      </c>
      <c r="AY14" s="2">
        <v>4</v>
      </c>
      <c r="AZ14" s="2">
        <v>0</v>
      </c>
      <c r="BA14" s="2">
        <v>4</v>
      </c>
      <c r="BB14" s="2">
        <v>0</v>
      </c>
      <c r="BC14" s="2">
        <v>0</v>
      </c>
      <c r="BD14" s="2">
        <v>0</v>
      </c>
      <c r="BE14" s="11">
        <f t="shared" si="7"/>
        <v>8</v>
      </c>
      <c r="BF14" s="2">
        <v>0</v>
      </c>
      <c r="BG14" s="2">
        <v>0</v>
      </c>
      <c r="BH14" s="2">
        <v>0</v>
      </c>
      <c r="BI14" s="2">
        <v>5</v>
      </c>
      <c r="BJ14" s="2">
        <v>0</v>
      </c>
      <c r="BK14" s="2">
        <v>4</v>
      </c>
      <c r="BL14" s="2">
        <v>0</v>
      </c>
      <c r="BM14" s="11">
        <f t="shared" si="8"/>
        <v>9</v>
      </c>
      <c r="BN14" s="2">
        <v>0</v>
      </c>
      <c r="BO14" s="2">
        <v>0</v>
      </c>
      <c r="BP14" s="2">
        <v>0</v>
      </c>
      <c r="BQ14" s="2">
        <v>2</v>
      </c>
      <c r="BR14" s="2">
        <v>0</v>
      </c>
      <c r="BS14" s="2">
        <v>0</v>
      </c>
      <c r="BT14" s="2">
        <v>0</v>
      </c>
      <c r="BU14" s="11">
        <f t="shared" si="9"/>
        <v>2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11">
        <f t="shared" si="10"/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11">
        <f t="shared" si="11"/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11">
        <f t="shared" si="12"/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11">
        <f t="shared" si="0"/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11">
        <f t="shared" si="13"/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11">
        <f t="shared" si="14"/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11">
        <f t="shared" si="15"/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11">
        <f t="shared" si="16"/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11">
        <f t="shared" si="17"/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11">
        <f t="shared" si="18"/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11">
        <f t="shared" si="19"/>
        <v>0</v>
      </c>
    </row>
    <row r="15" spans="1:161" x14ac:dyDescent="0.25">
      <c r="A15" s="29" t="s">
        <v>116</v>
      </c>
      <c r="B15" s="2">
        <v>1</v>
      </c>
      <c r="C15" s="2">
        <v>0</v>
      </c>
      <c r="D15" s="2">
        <v>3</v>
      </c>
      <c r="E15" s="2">
        <v>2</v>
      </c>
      <c r="F15" s="2">
        <v>0</v>
      </c>
      <c r="G15" s="2">
        <v>0</v>
      </c>
      <c r="H15" s="2">
        <v>0</v>
      </c>
      <c r="I15" s="11">
        <f t="shared" si="1"/>
        <v>6</v>
      </c>
      <c r="J15" s="2">
        <v>0</v>
      </c>
      <c r="K15" s="2">
        <v>4</v>
      </c>
      <c r="L15" s="2">
        <v>3</v>
      </c>
      <c r="M15" s="2">
        <v>0</v>
      </c>
      <c r="N15" s="2">
        <v>0</v>
      </c>
      <c r="O15" s="2">
        <v>0</v>
      </c>
      <c r="P15" s="2">
        <v>0</v>
      </c>
      <c r="Q15" s="11">
        <f t="shared" si="2"/>
        <v>7</v>
      </c>
      <c r="R15" s="2">
        <v>4</v>
      </c>
      <c r="S15" s="2">
        <v>3</v>
      </c>
      <c r="T15" s="2">
        <v>5</v>
      </c>
      <c r="U15" s="2">
        <v>2</v>
      </c>
      <c r="V15" s="2">
        <v>0</v>
      </c>
      <c r="W15" s="2">
        <v>2</v>
      </c>
      <c r="X15" s="2">
        <v>0</v>
      </c>
      <c r="Y15" s="11">
        <f t="shared" si="3"/>
        <v>16</v>
      </c>
      <c r="Z15" s="2">
        <v>4</v>
      </c>
      <c r="AA15" s="2">
        <v>3</v>
      </c>
      <c r="AB15" s="2">
        <v>6</v>
      </c>
      <c r="AC15" s="2">
        <v>1</v>
      </c>
      <c r="AD15" s="2">
        <v>0</v>
      </c>
      <c r="AE15" s="2">
        <v>0</v>
      </c>
      <c r="AF15" s="2">
        <v>0</v>
      </c>
      <c r="AG15" s="11">
        <f t="shared" si="4"/>
        <v>14</v>
      </c>
      <c r="AH15" s="2">
        <v>5</v>
      </c>
      <c r="AI15" s="2">
        <v>3</v>
      </c>
      <c r="AJ15" s="2">
        <v>5</v>
      </c>
      <c r="AK15" s="2">
        <v>1</v>
      </c>
      <c r="AL15" s="2">
        <v>2</v>
      </c>
      <c r="AM15" s="2">
        <v>3</v>
      </c>
      <c r="AN15" s="2">
        <v>0</v>
      </c>
      <c r="AO15" s="11">
        <f t="shared" si="5"/>
        <v>19</v>
      </c>
      <c r="AP15" s="2">
        <v>0</v>
      </c>
      <c r="AQ15" s="2">
        <v>0</v>
      </c>
      <c r="AR15" s="2">
        <v>3</v>
      </c>
      <c r="AS15" s="2">
        <v>2</v>
      </c>
      <c r="AT15" s="2">
        <v>2</v>
      </c>
      <c r="AU15" s="2">
        <v>2</v>
      </c>
      <c r="AV15" s="2">
        <v>0</v>
      </c>
      <c r="AW15" s="11">
        <f t="shared" si="6"/>
        <v>9</v>
      </c>
      <c r="AX15" s="2">
        <v>0</v>
      </c>
      <c r="AY15" s="2">
        <v>1</v>
      </c>
      <c r="AZ15" s="2">
        <v>2</v>
      </c>
      <c r="BA15" s="2">
        <v>2</v>
      </c>
      <c r="BB15" s="2">
        <v>1</v>
      </c>
      <c r="BC15" s="2">
        <v>4</v>
      </c>
      <c r="BD15" s="2">
        <v>0</v>
      </c>
      <c r="BE15" s="11">
        <f t="shared" si="7"/>
        <v>10</v>
      </c>
      <c r="BF15" s="2">
        <v>2</v>
      </c>
      <c r="BG15" s="2">
        <v>0</v>
      </c>
      <c r="BH15" s="2">
        <v>0</v>
      </c>
      <c r="BI15" s="2">
        <v>2</v>
      </c>
      <c r="BJ15" s="2">
        <v>0</v>
      </c>
      <c r="BK15" s="2">
        <v>0</v>
      </c>
      <c r="BL15" s="2">
        <v>0</v>
      </c>
      <c r="BM15" s="11">
        <f t="shared" si="8"/>
        <v>4</v>
      </c>
      <c r="BN15" s="2">
        <v>0</v>
      </c>
      <c r="BO15" s="2">
        <v>1</v>
      </c>
      <c r="BP15" s="2">
        <v>5</v>
      </c>
      <c r="BQ15" s="2">
        <v>2</v>
      </c>
      <c r="BR15" s="2">
        <v>2</v>
      </c>
      <c r="BS15" s="2">
        <v>4</v>
      </c>
      <c r="BT15" s="2">
        <v>0</v>
      </c>
      <c r="BU15" s="11">
        <f t="shared" si="9"/>
        <v>14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11">
        <f t="shared" si="10"/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11">
        <f t="shared" si="11"/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11">
        <f t="shared" si="12"/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v>0</v>
      </c>
      <c r="DA15" s="11">
        <v>4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</v>
      </c>
      <c r="DI15" s="11">
        <f t="shared" si="13"/>
        <v>0</v>
      </c>
      <c r="DJ15" s="2">
        <v>0</v>
      </c>
      <c r="DK15" s="2">
        <v>0</v>
      </c>
      <c r="DL15" s="2">
        <v>0</v>
      </c>
      <c r="DM15" s="2">
        <v>0</v>
      </c>
      <c r="DN15" s="2">
        <v>0</v>
      </c>
      <c r="DO15" s="116">
        <v>28</v>
      </c>
      <c r="DP15" s="2">
        <v>0</v>
      </c>
      <c r="DQ15" s="11">
        <f t="shared" si="14"/>
        <v>28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11">
        <f t="shared" si="15"/>
        <v>0</v>
      </c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>
        <v>0</v>
      </c>
      <c r="EG15" s="11">
        <f t="shared" si="16"/>
        <v>0</v>
      </c>
      <c r="EH15" s="2">
        <v>0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11">
        <f t="shared" si="17"/>
        <v>0</v>
      </c>
      <c r="EP15" s="2">
        <v>0</v>
      </c>
      <c r="EQ15" s="2">
        <v>0</v>
      </c>
      <c r="ER15" s="2">
        <v>0</v>
      </c>
      <c r="ES15" s="2">
        <v>0</v>
      </c>
      <c r="ET15" s="2">
        <v>0</v>
      </c>
      <c r="EU15" s="2">
        <v>0</v>
      </c>
      <c r="EV15" s="2">
        <v>0</v>
      </c>
      <c r="EW15" s="11">
        <f t="shared" si="18"/>
        <v>0</v>
      </c>
      <c r="EX15" s="2">
        <v>0</v>
      </c>
      <c r="EY15" s="2">
        <v>0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11">
        <f t="shared" si="19"/>
        <v>0</v>
      </c>
    </row>
    <row r="16" spans="1:161" x14ac:dyDescent="0.25">
      <c r="A16" s="29" t="s">
        <v>43</v>
      </c>
      <c r="B16" s="2">
        <v>20</v>
      </c>
      <c r="C16" s="2">
        <v>20</v>
      </c>
      <c r="D16" s="2">
        <v>20</v>
      </c>
      <c r="E16" s="2">
        <v>23</v>
      </c>
      <c r="F16" s="2">
        <v>0</v>
      </c>
      <c r="G16" s="2">
        <v>0</v>
      </c>
      <c r="H16" s="2">
        <v>0</v>
      </c>
      <c r="I16" s="25">
        <f t="shared" si="1"/>
        <v>83</v>
      </c>
      <c r="J16" s="2">
        <v>0</v>
      </c>
      <c r="K16" s="2">
        <v>19</v>
      </c>
      <c r="L16" s="2">
        <v>17</v>
      </c>
      <c r="M16" s="2">
        <v>0</v>
      </c>
      <c r="N16" s="2">
        <v>0</v>
      </c>
      <c r="O16" s="2">
        <v>0</v>
      </c>
      <c r="P16" s="2">
        <v>0</v>
      </c>
      <c r="Q16" s="25">
        <f t="shared" si="2"/>
        <v>36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5">
        <f t="shared" si="3"/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5">
        <f t="shared" si="4"/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5">
        <f t="shared" si="5"/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5">
        <f t="shared" si="6"/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5">
        <f t="shared" si="7"/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5">
        <f t="shared" si="8"/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5">
        <f t="shared" si="9"/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5">
        <f t="shared" si="10"/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5">
        <f t="shared" si="11"/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11">
        <f t="shared" si="12"/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11">
        <f t="shared" si="0"/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11">
        <f t="shared" si="13"/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11">
        <f t="shared" si="14"/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11">
        <f t="shared" si="15"/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11">
        <f t="shared" si="16"/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11">
        <f t="shared" si="17"/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11">
        <f t="shared" si="18"/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11">
        <f t="shared" si="19"/>
        <v>0</v>
      </c>
    </row>
    <row r="17" spans="1:161" x14ac:dyDescent="0.25">
      <c r="A17" s="29" t="s">
        <v>89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5">
        <f t="shared" si="1"/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5">
        <f t="shared" si="2"/>
        <v>0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5">
        <f t="shared" si="3"/>
        <v>5</v>
      </c>
      <c r="Z17" s="2">
        <v>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5">
        <f t="shared" si="4"/>
        <v>5</v>
      </c>
      <c r="AH17" s="2">
        <v>5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5">
        <f t="shared" si="5"/>
        <v>5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5">
        <f t="shared" si="6"/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5">
        <f t="shared" si="7"/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5">
        <f t="shared" si="8"/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5">
        <f t="shared" si="9"/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5">
        <f t="shared" si="10"/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5">
        <f t="shared" si="11"/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11">
        <f t="shared" si="12"/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11">
        <f>SUM(CT17:CZ17)</f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11">
        <f t="shared" si="13"/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11">
        <f t="shared" si="14"/>
        <v>0</v>
      </c>
      <c r="DR17" s="2">
        <v>0</v>
      </c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11">
        <f t="shared" si="15"/>
        <v>0</v>
      </c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>
        <v>0</v>
      </c>
      <c r="EG17" s="11">
        <f t="shared" si="16"/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11">
        <f t="shared" si="17"/>
        <v>0</v>
      </c>
      <c r="EP17" s="2">
        <v>0</v>
      </c>
      <c r="EQ17" s="2">
        <v>0</v>
      </c>
      <c r="ER17" s="2">
        <v>0</v>
      </c>
      <c r="ES17" s="2">
        <v>0</v>
      </c>
      <c r="ET17" s="2">
        <v>0</v>
      </c>
      <c r="EU17" s="2">
        <v>0</v>
      </c>
      <c r="EV17" s="2">
        <v>0</v>
      </c>
      <c r="EW17" s="11">
        <f t="shared" si="18"/>
        <v>0</v>
      </c>
      <c r="EX17" s="2">
        <v>0</v>
      </c>
      <c r="EY17" s="2">
        <v>0</v>
      </c>
      <c r="EZ17" s="2">
        <v>0</v>
      </c>
      <c r="FA17" s="2">
        <v>0</v>
      </c>
      <c r="FB17" s="2">
        <v>0</v>
      </c>
      <c r="FC17" s="2">
        <v>0</v>
      </c>
      <c r="FD17" s="2">
        <v>0</v>
      </c>
      <c r="FE17" s="11">
        <f t="shared" si="19"/>
        <v>0</v>
      </c>
    </row>
    <row r="18" spans="1:161" x14ac:dyDescent="0.25">
      <c r="A18" s="32" t="s">
        <v>18</v>
      </c>
      <c r="B18" s="36">
        <f>SUM(B5:B16)</f>
        <v>26</v>
      </c>
      <c r="C18" s="36">
        <f t="shared" ref="C18:I18" si="20">SUM(C5:C16)</f>
        <v>20</v>
      </c>
      <c r="D18" s="36">
        <f t="shared" si="20"/>
        <v>35</v>
      </c>
      <c r="E18" s="36">
        <f t="shared" si="20"/>
        <v>25</v>
      </c>
      <c r="F18" s="36">
        <f t="shared" si="20"/>
        <v>0</v>
      </c>
      <c r="G18" s="36">
        <f t="shared" si="20"/>
        <v>0</v>
      </c>
      <c r="H18" s="36">
        <f t="shared" si="20"/>
        <v>0</v>
      </c>
      <c r="I18" s="36">
        <f t="shared" si="20"/>
        <v>106</v>
      </c>
      <c r="J18" s="36">
        <f>SUM(J5:J16)</f>
        <v>0</v>
      </c>
      <c r="K18" s="36">
        <f t="shared" ref="K18:Q18" si="21">SUM(K5:K16)</f>
        <v>23</v>
      </c>
      <c r="L18" s="36">
        <f t="shared" si="21"/>
        <v>39</v>
      </c>
      <c r="M18" s="36">
        <f t="shared" si="21"/>
        <v>0</v>
      </c>
      <c r="N18" s="36">
        <f t="shared" si="21"/>
        <v>0</v>
      </c>
      <c r="O18" s="36">
        <f t="shared" si="21"/>
        <v>0</v>
      </c>
      <c r="P18" s="36">
        <f t="shared" si="21"/>
        <v>0</v>
      </c>
      <c r="Q18" s="36">
        <f t="shared" si="21"/>
        <v>62</v>
      </c>
      <c r="R18" s="36">
        <f>SUM(R5:R16)</f>
        <v>17</v>
      </c>
      <c r="S18" s="36">
        <f t="shared" ref="S18:Y18" si="22">SUM(S5:S16)</f>
        <v>41</v>
      </c>
      <c r="T18" s="36">
        <f t="shared" si="22"/>
        <v>40</v>
      </c>
      <c r="U18" s="36">
        <f t="shared" si="22"/>
        <v>35</v>
      </c>
      <c r="V18" s="36">
        <f t="shared" si="22"/>
        <v>0</v>
      </c>
      <c r="W18" s="36">
        <f t="shared" si="22"/>
        <v>20</v>
      </c>
      <c r="X18" s="36">
        <f t="shared" si="22"/>
        <v>0</v>
      </c>
      <c r="Y18" s="36">
        <f t="shared" si="22"/>
        <v>153</v>
      </c>
      <c r="Z18" s="36">
        <f>SUM(Z5:Z16)</f>
        <v>25</v>
      </c>
      <c r="AA18" s="36">
        <f t="shared" ref="AA18:AF18" si="23">SUM(AA5:AA16)</f>
        <v>55</v>
      </c>
      <c r="AB18" s="36">
        <f t="shared" si="23"/>
        <v>40</v>
      </c>
      <c r="AC18" s="36">
        <f t="shared" si="23"/>
        <v>40</v>
      </c>
      <c r="AD18" s="36">
        <f t="shared" si="23"/>
        <v>15</v>
      </c>
      <c r="AE18" s="36">
        <f t="shared" si="23"/>
        <v>0</v>
      </c>
      <c r="AF18" s="36">
        <f t="shared" si="23"/>
        <v>0</v>
      </c>
      <c r="AG18" s="36">
        <f>SUM(AG5:AG17)</f>
        <v>180</v>
      </c>
      <c r="AH18" s="36">
        <f>SUM(AH5:AH17)</f>
        <v>23</v>
      </c>
      <c r="AI18" s="36">
        <f t="shared" ref="AI18:AN18" si="24">SUM(AI5:AI17)</f>
        <v>52</v>
      </c>
      <c r="AJ18" s="36">
        <f t="shared" si="24"/>
        <v>39</v>
      </c>
      <c r="AK18" s="36">
        <f t="shared" si="24"/>
        <v>46</v>
      </c>
      <c r="AL18" s="36">
        <f t="shared" si="24"/>
        <v>16</v>
      </c>
      <c r="AM18" s="36">
        <f t="shared" si="24"/>
        <v>34</v>
      </c>
      <c r="AN18" s="36">
        <f t="shared" si="24"/>
        <v>0</v>
      </c>
      <c r="AO18" s="36">
        <f>SUM(AO5:AO17)</f>
        <v>210</v>
      </c>
      <c r="AP18" s="36">
        <f>SUM(AP5:AP16)</f>
        <v>21</v>
      </c>
      <c r="AQ18" s="36">
        <f t="shared" ref="AQ18:AW18" si="25">SUM(AQ5:AQ16)</f>
        <v>50</v>
      </c>
      <c r="AR18" s="36">
        <f t="shared" si="25"/>
        <v>37</v>
      </c>
      <c r="AS18" s="36">
        <f t="shared" si="25"/>
        <v>41</v>
      </c>
      <c r="AT18" s="36">
        <f t="shared" si="25"/>
        <v>18</v>
      </c>
      <c r="AU18" s="36">
        <f t="shared" si="25"/>
        <v>31</v>
      </c>
      <c r="AV18" s="36">
        <f t="shared" si="25"/>
        <v>0</v>
      </c>
      <c r="AW18" s="36">
        <f t="shared" si="25"/>
        <v>198</v>
      </c>
      <c r="AX18" s="36">
        <f>SUM(AX5:AX16)</f>
        <v>24</v>
      </c>
      <c r="AY18" s="36">
        <f t="shared" ref="AY18:BE18" si="26">SUM(AY5:AY16)</f>
        <v>46</v>
      </c>
      <c r="AZ18" s="36">
        <f t="shared" si="26"/>
        <v>35</v>
      </c>
      <c r="BA18" s="36">
        <f t="shared" si="26"/>
        <v>37</v>
      </c>
      <c r="BB18" s="36">
        <f t="shared" si="26"/>
        <v>15</v>
      </c>
      <c r="BC18" s="36">
        <f t="shared" si="26"/>
        <v>27</v>
      </c>
      <c r="BD18" s="36">
        <f t="shared" si="26"/>
        <v>0</v>
      </c>
      <c r="BE18" s="36">
        <f t="shared" si="26"/>
        <v>184</v>
      </c>
      <c r="BF18" s="36">
        <f>SUM(BF5:BF17)</f>
        <v>25</v>
      </c>
      <c r="BG18" s="36">
        <f t="shared" ref="BG18:BL18" si="27">SUM(BG5:BG16)</f>
        <v>0</v>
      </c>
      <c r="BH18" s="36">
        <f t="shared" si="27"/>
        <v>22</v>
      </c>
      <c r="BI18" s="36">
        <f t="shared" si="27"/>
        <v>39</v>
      </c>
      <c r="BJ18" s="36">
        <f t="shared" si="27"/>
        <v>0</v>
      </c>
      <c r="BK18" s="36">
        <f t="shared" si="27"/>
        <v>24</v>
      </c>
      <c r="BL18" s="36">
        <f t="shared" si="27"/>
        <v>0</v>
      </c>
      <c r="BM18" s="36">
        <f>SUM(BM5:BM17)</f>
        <v>110</v>
      </c>
      <c r="BN18" s="36">
        <f>SUM(BN5:BN17)</f>
        <v>0</v>
      </c>
      <c r="BO18" s="36">
        <f t="shared" ref="BO18:BT18" si="28">SUM(BO5:BO16)</f>
        <v>49</v>
      </c>
      <c r="BP18" s="36">
        <f t="shared" si="28"/>
        <v>38</v>
      </c>
      <c r="BQ18" s="36">
        <f t="shared" si="28"/>
        <v>42</v>
      </c>
      <c r="BR18" s="36">
        <f t="shared" si="28"/>
        <v>18</v>
      </c>
      <c r="BS18" s="36">
        <f t="shared" si="28"/>
        <v>32</v>
      </c>
      <c r="BT18" s="36">
        <f t="shared" si="28"/>
        <v>0</v>
      </c>
      <c r="BU18" s="36">
        <f>SUM(BU5:BU17)</f>
        <v>179</v>
      </c>
      <c r="BV18" s="36">
        <f>SUM(BV5:BV17)</f>
        <v>0</v>
      </c>
      <c r="BW18" s="36">
        <f t="shared" ref="BW18:CB18" si="29">SUM(BW5:BW16)</f>
        <v>0</v>
      </c>
      <c r="BX18" s="36">
        <f t="shared" si="29"/>
        <v>0</v>
      </c>
      <c r="BY18" s="36">
        <f t="shared" si="29"/>
        <v>0</v>
      </c>
      <c r="BZ18" s="36">
        <f t="shared" si="29"/>
        <v>0</v>
      </c>
      <c r="CA18" s="36">
        <f t="shared" si="29"/>
        <v>0</v>
      </c>
      <c r="CB18" s="36">
        <f t="shared" si="29"/>
        <v>0</v>
      </c>
      <c r="CC18" s="36">
        <f>SUM(CC5:CC17)</f>
        <v>0</v>
      </c>
      <c r="CD18" s="36">
        <f>SUM(CD5:CD17)</f>
        <v>0</v>
      </c>
      <c r="CE18" s="36">
        <f t="shared" ref="CE18:CJ18" si="30">SUM(CE5:CE16)</f>
        <v>0</v>
      </c>
      <c r="CF18" s="36">
        <f t="shared" si="30"/>
        <v>0</v>
      </c>
      <c r="CG18" s="36">
        <f t="shared" si="30"/>
        <v>0</v>
      </c>
      <c r="CH18" s="36">
        <f t="shared" si="30"/>
        <v>0</v>
      </c>
      <c r="CI18" s="36">
        <f t="shared" si="30"/>
        <v>0</v>
      </c>
      <c r="CJ18" s="36">
        <f t="shared" si="30"/>
        <v>0</v>
      </c>
      <c r="CK18" s="36">
        <f>SUM(CK5:CK17)</f>
        <v>0</v>
      </c>
      <c r="CL18" s="36">
        <f>SUM(CL5:CL17)</f>
        <v>0</v>
      </c>
      <c r="CM18" s="36">
        <f t="shared" ref="CM18:CR18" si="31">SUM(CM5:CM17)</f>
        <v>0</v>
      </c>
      <c r="CN18" s="36">
        <f t="shared" si="31"/>
        <v>0</v>
      </c>
      <c r="CO18" s="36">
        <f t="shared" si="31"/>
        <v>0</v>
      </c>
      <c r="CP18" s="36">
        <f t="shared" si="31"/>
        <v>0</v>
      </c>
      <c r="CQ18" s="36">
        <f t="shared" si="31"/>
        <v>0</v>
      </c>
      <c r="CR18" s="36">
        <f t="shared" si="31"/>
        <v>0</v>
      </c>
      <c r="CS18" s="36">
        <f>SUM(CS5:CS17)</f>
        <v>0</v>
      </c>
      <c r="CT18" s="36">
        <f>SUM(CT5:CT17)</f>
        <v>0</v>
      </c>
      <c r="CU18" s="36">
        <f t="shared" ref="CU18:CZ18" si="32">SUM(CU5:CU17)</f>
        <v>0</v>
      </c>
      <c r="CV18" s="36">
        <f t="shared" si="32"/>
        <v>0</v>
      </c>
      <c r="CW18" s="36">
        <f t="shared" si="32"/>
        <v>0</v>
      </c>
      <c r="CX18" s="36">
        <f t="shared" si="32"/>
        <v>0</v>
      </c>
      <c r="CY18" s="36">
        <f t="shared" si="32"/>
        <v>0</v>
      </c>
      <c r="CZ18" s="36">
        <f t="shared" si="32"/>
        <v>0</v>
      </c>
      <c r="DA18" s="36">
        <f>SUM(CT18:CZ18)</f>
        <v>0</v>
      </c>
      <c r="DB18" s="36">
        <f>SUM(DB5:DB17)</f>
        <v>0</v>
      </c>
      <c r="DC18" s="36">
        <f t="shared" ref="DC18:DH18" si="33">SUM(DC5:DC17)</f>
        <v>0</v>
      </c>
      <c r="DD18" s="36">
        <f t="shared" si="33"/>
        <v>0</v>
      </c>
      <c r="DE18" s="36">
        <f t="shared" si="33"/>
        <v>0</v>
      </c>
      <c r="DF18" s="36">
        <f t="shared" si="33"/>
        <v>0</v>
      </c>
      <c r="DG18" s="36">
        <f t="shared" si="33"/>
        <v>0</v>
      </c>
      <c r="DH18" s="36">
        <f t="shared" si="33"/>
        <v>0</v>
      </c>
      <c r="DI18" s="36">
        <f>SUM(DB18:DH18)</f>
        <v>0</v>
      </c>
      <c r="DJ18" s="36">
        <f>SUM(DJ5:DJ17)</f>
        <v>0</v>
      </c>
      <c r="DK18" s="36">
        <f t="shared" ref="DK18:DP18" si="34">SUM(DK5:DK17)</f>
        <v>0</v>
      </c>
      <c r="DL18" s="36">
        <f t="shared" si="34"/>
        <v>0</v>
      </c>
      <c r="DM18" s="36">
        <f t="shared" si="34"/>
        <v>0</v>
      </c>
      <c r="DN18" s="36">
        <f t="shared" si="34"/>
        <v>0</v>
      </c>
      <c r="DO18" s="36">
        <f t="shared" si="34"/>
        <v>28</v>
      </c>
      <c r="DP18" s="36">
        <f t="shared" si="34"/>
        <v>0</v>
      </c>
      <c r="DQ18" s="36">
        <f>SUM(DJ18:DP18)</f>
        <v>28</v>
      </c>
      <c r="DR18" s="36">
        <f>SUM(DR5:DR17)</f>
        <v>0</v>
      </c>
      <c r="DS18" s="36">
        <f t="shared" ref="DS18:DX18" si="35">SUM(DS5:DS17)</f>
        <v>0</v>
      </c>
      <c r="DT18" s="36">
        <f t="shared" si="35"/>
        <v>0</v>
      </c>
      <c r="DU18" s="36">
        <f t="shared" si="35"/>
        <v>0</v>
      </c>
      <c r="DV18" s="36">
        <f t="shared" si="35"/>
        <v>0</v>
      </c>
      <c r="DW18" s="36">
        <f t="shared" si="35"/>
        <v>0</v>
      </c>
      <c r="DX18" s="36">
        <f t="shared" si="35"/>
        <v>0</v>
      </c>
      <c r="DY18" s="36">
        <f>SUM(DY5:DY17)</f>
        <v>0</v>
      </c>
      <c r="DZ18" s="36">
        <f>SUM(DZ5:DZ17)</f>
        <v>0</v>
      </c>
      <c r="EA18" s="36">
        <f t="shared" ref="EA18:EF18" si="36">SUM(EA5:EA16)</f>
        <v>0</v>
      </c>
      <c r="EB18" s="36">
        <f t="shared" si="36"/>
        <v>0</v>
      </c>
      <c r="EC18" s="36">
        <f t="shared" si="36"/>
        <v>0</v>
      </c>
      <c r="ED18" s="36">
        <f t="shared" si="36"/>
        <v>0</v>
      </c>
      <c r="EE18" s="36">
        <f t="shared" si="36"/>
        <v>0</v>
      </c>
      <c r="EF18" s="36">
        <f t="shared" si="36"/>
        <v>0</v>
      </c>
      <c r="EG18" s="36">
        <f>SUM(EG5:EG17)</f>
        <v>0</v>
      </c>
      <c r="EH18" s="36">
        <f>SUM(EH5:EH17)</f>
        <v>10</v>
      </c>
      <c r="EI18" s="36">
        <f t="shared" ref="EI18:EN18" si="37">SUM(EI5:EI16)</f>
        <v>0</v>
      </c>
      <c r="EJ18" s="36">
        <f t="shared" si="37"/>
        <v>0</v>
      </c>
      <c r="EK18" s="36">
        <f t="shared" si="37"/>
        <v>0</v>
      </c>
      <c r="EL18" s="36">
        <f t="shared" si="37"/>
        <v>0</v>
      </c>
      <c r="EM18" s="36">
        <f t="shared" si="37"/>
        <v>0</v>
      </c>
      <c r="EN18" s="36">
        <f t="shared" si="37"/>
        <v>0</v>
      </c>
      <c r="EO18" s="36">
        <f>SUM(EO5:EO17)</f>
        <v>10</v>
      </c>
      <c r="EP18" s="36">
        <f>SUM(EP5:EP17)</f>
        <v>3</v>
      </c>
      <c r="EQ18" s="36">
        <f t="shared" ref="EQ18:EV18" si="38">SUM(EQ5:EQ16)</f>
        <v>0</v>
      </c>
      <c r="ER18" s="36">
        <f t="shared" si="38"/>
        <v>0</v>
      </c>
      <c r="ES18" s="36">
        <f t="shared" si="38"/>
        <v>0</v>
      </c>
      <c r="ET18" s="36">
        <f t="shared" si="38"/>
        <v>0</v>
      </c>
      <c r="EU18" s="36">
        <f t="shared" si="38"/>
        <v>0</v>
      </c>
      <c r="EV18" s="36">
        <f t="shared" si="38"/>
        <v>0</v>
      </c>
      <c r="EW18" s="36">
        <f>SUM(EW5:EW17)</f>
        <v>3</v>
      </c>
      <c r="EX18" s="36">
        <f>SUM(EX5:EX17)</f>
        <v>0</v>
      </c>
      <c r="EY18" s="36">
        <f t="shared" ref="EY18:FD18" si="39">SUM(EY5:EY16)</f>
        <v>0</v>
      </c>
      <c r="EZ18" s="36">
        <f t="shared" si="39"/>
        <v>0</v>
      </c>
      <c r="FA18" s="36">
        <f t="shared" si="39"/>
        <v>0</v>
      </c>
      <c r="FB18" s="36">
        <f t="shared" si="39"/>
        <v>0</v>
      </c>
      <c r="FC18" s="36">
        <f t="shared" si="39"/>
        <v>0</v>
      </c>
      <c r="FD18" s="36">
        <f t="shared" si="39"/>
        <v>0</v>
      </c>
      <c r="FE18" s="36">
        <f>SUM(FE5:FE17)</f>
        <v>0</v>
      </c>
    </row>
    <row r="19" spans="1:161" x14ac:dyDescent="0.25">
      <c r="A19" s="38" t="s">
        <v>29</v>
      </c>
      <c r="AF19" s="2"/>
      <c r="AG19" s="2"/>
      <c r="AN19" s="2"/>
      <c r="AO19" s="2"/>
      <c r="AV19" s="2"/>
      <c r="AW19" s="2"/>
      <c r="BD19" s="2"/>
      <c r="BE19" s="2"/>
      <c r="BL19" s="2"/>
      <c r="BM19" s="2"/>
      <c r="BT19" s="2"/>
      <c r="BU19" s="2"/>
      <c r="CB19" s="2"/>
      <c r="CC19" s="2"/>
      <c r="CJ19" s="2"/>
      <c r="CK19" s="2"/>
      <c r="CR19" s="2"/>
      <c r="CS19" s="2"/>
      <c r="CZ19" s="2"/>
      <c r="DA19" s="2"/>
      <c r="DH19" s="2"/>
      <c r="DI19" s="2"/>
      <c r="DP19" s="2"/>
      <c r="DQ19" s="2"/>
      <c r="DX19" s="2"/>
      <c r="DY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30" t="s">
        <v>25</v>
      </c>
      <c r="B20" s="28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f t="shared" ref="I20:I27" si="40">SUM(B20:H20)</f>
        <v>0</v>
      </c>
      <c r="J20" s="28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t="shared" ref="Q20:Q27" si="41">SUM(J20:P20)</f>
        <v>0</v>
      </c>
      <c r="R20" s="28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f t="shared" si="3"/>
        <v>0</v>
      </c>
      <c r="Z20" s="28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f t="shared" ref="AG20:AG27" si="42">SUM(Z20:AF20)</f>
        <v>0</v>
      </c>
      <c r="AH20" s="28">
        <v>4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f t="shared" ref="AO20:AO27" si="43">SUM(AH20:AN20)</f>
        <v>4</v>
      </c>
      <c r="AP20" s="28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f t="shared" ref="AW20:AW27" si="44">SUM(AP20:AV20)</f>
        <v>0</v>
      </c>
      <c r="AX20" s="28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f t="shared" ref="BE20:BE27" si="45">SUM(AX20:BD20)</f>
        <v>0</v>
      </c>
      <c r="BF20" s="28">
        <v>8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4">
        <f t="shared" ref="BM20:BM27" si="46">SUM(BF20:BL20)</f>
        <v>8</v>
      </c>
      <c r="BN20" s="28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f t="shared" ref="BU20:BU27" si="47">SUM(BN20:BT20)</f>
        <v>0</v>
      </c>
      <c r="BV20" s="28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f t="shared" ref="CC20:CC27" si="48">SUM(BV20:CB20)</f>
        <v>0</v>
      </c>
      <c r="CD20" s="28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f t="shared" ref="CK20:CK27" si="49">SUM(CD20:CJ20)</f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f t="shared" ref="CS20:CS27" si="50">SUM(CL20:CR20)</f>
        <v>0</v>
      </c>
      <c r="CT20" s="54" t="s">
        <v>115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f t="shared" ref="DA20:DA27" si="51">SUM(CT20:CZ20)</f>
        <v>0</v>
      </c>
      <c r="DB20" s="114">
        <v>4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f t="shared" ref="DI20:DI27" si="52">SUM(DB20:DH20)</f>
        <v>4</v>
      </c>
      <c r="DJ20" s="114">
        <v>8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f t="shared" ref="DQ20:DQ27" si="53">SUM(DJ20:DP20)</f>
        <v>8</v>
      </c>
      <c r="DR20" s="114">
        <v>4</v>
      </c>
      <c r="DS20" s="24">
        <v>0</v>
      </c>
      <c r="DT20" s="24">
        <v>0</v>
      </c>
      <c r="DU20" s="24">
        <v>0</v>
      </c>
      <c r="DV20" s="24">
        <v>0</v>
      </c>
      <c r="DW20" s="24">
        <v>0</v>
      </c>
      <c r="DX20" s="24">
        <v>0</v>
      </c>
      <c r="DY20" s="24">
        <f t="shared" ref="DY20:DY27" si="54">SUM(DR20:DX20)</f>
        <v>4</v>
      </c>
      <c r="DZ20" s="28">
        <v>4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f t="shared" ref="EG20:EG27" si="55">SUM(DZ20:EF20)</f>
        <v>4</v>
      </c>
      <c r="EH20" s="28">
        <v>4</v>
      </c>
      <c r="EI20" s="24">
        <v>0</v>
      </c>
      <c r="EJ20" s="24">
        <v>0</v>
      </c>
      <c r="EK20" s="24">
        <v>0</v>
      </c>
      <c r="EL20" s="24">
        <v>0</v>
      </c>
      <c r="EM20" s="24">
        <v>0</v>
      </c>
      <c r="EN20" s="24">
        <v>0</v>
      </c>
      <c r="EO20" s="24">
        <f t="shared" ref="EO20:EO27" si="56">SUM(EH20:EN20)</f>
        <v>4</v>
      </c>
      <c r="EP20" s="28">
        <v>4</v>
      </c>
      <c r="EQ20" s="24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f t="shared" ref="EW20:EW27" si="57">SUM(EP20:EV20)</f>
        <v>4</v>
      </c>
      <c r="EX20" s="28">
        <v>0</v>
      </c>
      <c r="EY20" s="24">
        <v>0</v>
      </c>
      <c r="EZ20" s="24">
        <v>0</v>
      </c>
      <c r="FA20" s="24">
        <v>0</v>
      </c>
      <c r="FB20" s="24">
        <v>0</v>
      </c>
      <c r="FC20" s="24">
        <v>0</v>
      </c>
      <c r="FD20" s="24">
        <v>0</v>
      </c>
      <c r="FE20" s="24">
        <f t="shared" ref="FE20:FE27" si="58">SUM(EX20:FD20)</f>
        <v>0</v>
      </c>
    </row>
    <row r="21" spans="1:161" x14ac:dyDescent="0.25">
      <c r="A21" s="30" t="s">
        <v>27</v>
      </c>
      <c r="B21" s="28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f t="shared" si="40"/>
        <v>0</v>
      </c>
      <c r="J21" s="28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f t="shared" si="41"/>
        <v>0</v>
      </c>
      <c r="R21" s="28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f t="shared" si="3"/>
        <v>0</v>
      </c>
      <c r="Z21" s="28">
        <v>0</v>
      </c>
      <c r="AA21" s="24">
        <v>20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f t="shared" si="42"/>
        <v>20</v>
      </c>
      <c r="AH21" s="28">
        <v>0</v>
      </c>
      <c r="AI21" s="24">
        <v>20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f t="shared" si="43"/>
        <v>20</v>
      </c>
      <c r="AP21" s="28">
        <v>0</v>
      </c>
      <c r="AQ21" s="24">
        <v>20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f t="shared" si="44"/>
        <v>20</v>
      </c>
      <c r="AX21" s="28">
        <v>0</v>
      </c>
      <c r="AY21" s="24">
        <v>16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f t="shared" si="45"/>
        <v>16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4">
        <f t="shared" si="46"/>
        <v>0</v>
      </c>
      <c r="BN21" s="28">
        <v>0</v>
      </c>
      <c r="BO21" s="24">
        <v>20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f t="shared" si="47"/>
        <v>20</v>
      </c>
      <c r="BV21" s="28">
        <v>0</v>
      </c>
      <c r="BW21" s="24">
        <v>20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f t="shared" si="48"/>
        <v>20</v>
      </c>
      <c r="CD21" s="28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f t="shared" si="49"/>
        <v>0</v>
      </c>
      <c r="CL21" s="24">
        <v>0</v>
      </c>
      <c r="CM21" s="24">
        <v>8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f t="shared" si="50"/>
        <v>8</v>
      </c>
      <c r="CT21" s="24">
        <v>0</v>
      </c>
      <c r="CU21" s="24">
        <v>16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f t="shared" si="51"/>
        <v>16</v>
      </c>
      <c r="DB21" s="28">
        <v>0</v>
      </c>
      <c r="DC21" s="24">
        <v>16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f t="shared" si="52"/>
        <v>16</v>
      </c>
      <c r="DJ21" s="28">
        <v>0</v>
      </c>
      <c r="DK21" s="24">
        <v>16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f t="shared" si="53"/>
        <v>16</v>
      </c>
      <c r="DR21" s="28">
        <v>0</v>
      </c>
      <c r="DS21" s="115">
        <v>12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f t="shared" si="54"/>
        <v>12</v>
      </c>
      <c r="DZ21" s="28">
        <v>0</v>
      </c>
      <c r="EA21" s="24">
        <v>16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f t="shared" si="55"/>
        <v>16</v>
      </c>
      <c r="EH21" s="28">
        <v>0</v>
      </c>
      <c r="EI21" s="24">
        <v>16</v>
      </c>
      <c r="EJ21" s="24">
        <v>0</v>
      </c>
      <c r="EK21" s="24">
        <v>0</v>
      </c>
      <c r="EL21" s="24">
        <v>0</v>
      </c>
      <c r="EM21" s="24">
        <v>0</v>
      </c>
      <c r="EN21" s="24">
        <v>0</v>
      </c>
      <c r="EO21" s="24">
        <f t="shared" si="56"/>
        <v>16</v>
      </c>
      <c r="EP21" s="28">
        <v>0</v>
      </c>
      <c r="EQ21" s="24">
        <v>20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f t="shared" si="57"/>
        <v>20</v>
      </c>
      <c r="EX21" s="28">
        <v>0</v>
      </c>
      <c r="EY21" s="24"/>
      <c r="EZ21" s="24">
        <v>0</v>
      </c>
      <c r="FA21" s="24">
        <v>0</v>
      </c>
      <c r="FB21" s="24">
        <v>0</v>
      </c>
      <c r="FC21" s="24">
        <v>0</v>
      </c>
      <c r="FD21" s="24">
        <v>0</v>
      </c>
      <c r="FE21" s="24">
        <f t="shared" si="58"/>
        <v>0</v>
      </c>
    </row>
    <row r="22" spans="1:161" x14ac:dyDescent="0.25">
      <c r="A22" s="30" t="s">
        <v>28</v>
      </c>
      <c r="B22" s="28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f t="shared" si="40"/>
        <v>0</v>
      </c>
      <c r="J22" s="28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f t="shared" si="41"/>
        <v>0</v>
      </c>
      <c r="R22" s="28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f t="shared" si="3"/>
        <v>0</v>
      </c>
      <c r="Z22" s="28">
        <v>0</v>
      </c>
      <c r="AA22" s="24">
        <v>0</v>
      </c>
      <c r="AB22" s="24">
        <v>8</v>
      </c>
      <c r="AC22" s="24">
        <v>0</v>
      </c>
      <c r="AD22" s="24">
        <v>0</v>
      </c>
      <c r="AE22" s="24">
        <v>0</v>
      </c>
      <c r="AF22" s="24">
        <v>0</v>
      </c>
      <c r="AG22" s="24">
        <f t="shared" si="42"/>
        <v>8</v>
      </c>
      <c r="AH22" s="28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f t="shared" si="43"/>
        <v>0</v>
      </c>
      <c r="AP22" s="28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f t="shared" si="44"/>
        <v>0</v>
      </c>
      <c r="AX22" s="28">
        <v>0</v>
      </c>
      <c r="AY22" s="24">
        <v>0</v>
      </c>
      <c r="AZ22" s="24">
        <v>24</v>
      </c>
      <c r="BA22" s="24">
        <v>0</v>
      </c>
      <c r="BB22" s="24">
        <v>0</v>
      </c>
      <c r="BC22" s="24">
        <v>0</v>
      </c>
      <c r="BD22" s="24">
        <v>0</v>
      </c>
      <c r="BE22" s="24">
        <f t="shared" si="45"/>
        <v>24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4">
        <f t="shared" si="46"/>
        <v>0</v>
      </c>
      <c r="BN22" s="28">
        <v>0</v>
      </c>
      <c r="BO22" s="24">
        <v>0</v>
      </c>
      <c r="BP22" s="24">
        <v>64</v>
      </c>
      <c r="BQ22" s="24">
        <v>0</v>
      </c>
      <c r="BR22" s="24">
        <v>0</v>
      </c>
      <c r="BS22" s="24">
        <v>0</v>
      </c>
      <c r="BT22" s="24">
        <v>0</v>
      </c>
      <c r="BU22" s="24">
        <f t="shared" si="47"/>
        <v>64</v>
      </c>
      <c r="BV22" s="28">
        <v>0</v>
      </c>
      <c r="BW22" s="24">
        <v>0</v>
      </c>
      <c r="BX22" s="24">
        <v>32</v>
      </c>
      <c r="BY22" s="24">
        <v>0</v>
      </c>
      <c r="BZ22" s="24">
        <v>0</v>
      </c>
      <c r="CA22" s="24">
        <v>0</v>
      </c>
      <c r="CB22" s="24">
        <v>0</v>
      </c>
      <c r="CC22" s="24">
        <f t="shared" si="48"/>
        <v>32</v>
      </c>
      <c r="CD22" s="28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f t="shared" si="49"/>
        <v>0</v>
      </c>
      <c r="CL22" s="24">
        <v>0</v>
      </c>
      <c r="CM22" s="24">
        <v>0</v>
      </c>
      <c r="CN22" s="24" t="s">
        <v>122</v>
      </c>
      <c r="CO22" s="24">
        <v>0</v>
      </c>
      <c r="CP22" s="24">
        <v>0</v>
      </c>
      <c r="CQ22" s="24">
        <v>0</v>
      </c>
      <c r="CR22" s="24">
        <v>0</v>
      </c>
      <c r="CS22" s="24">
        <f t="shared" si="50"/>
        <v>0</v>
      </c>
      <c r="CT22" s="24">
        <v>0</v>
      </c>
      <c r="CU22" s="24">
        <v>0</v>
      </c>
      <c r="CV22" s="24" t="s">
        <v>122</v>
      </c>
      <c r="CW22" s="24">
        <v>0</v>
      </c>
      <c r="CX22" s="24">
        <v>0</v>
      </c>
      <c r="CY22" s="24">
        <v>0</v>
      </c>
      <c r="CZ22" s="24">
        <v>0</v>
      </c>
      <c r="DA22" s="24">
        <f t="shared" si="51"/>
        <v>0</v>
      </c>
      <c r="DB22" s="28">
        <v>0</v>
      </c>
      <c r="DC22" s="24">
        <v>0</v>
      </c>
      <c r="DD22" s="24" t="s">
        <v>121</v>
      </c>
      <c r="DE22" s="24">
        <v>0</v>
      </c>
      <c r="DF22" s="24">
        <v>0</v>
      </c>
      <c r="DG22" s="24">
        <v>0</v>
      </c>
      <c r="DH22" s="24">
        <v>0</v>
      </c>
      <c r="DI22" s="24">
        <f t="shared" si="52"/>
        <v>0</v>
      </c>
      <c r="DJ22" s="28">
        <v>0</v>
      </c>
      <c r="DK22" s="24">
        <v>0</v>
      </c>
      <c r="DL22" s="24" t="s">
        <v>120</v>
      </c>
      <c r="DM22" s="24">
        <v>0</v>
      </c>
      <c r="DN22" s="24">
        <v>0</v>
      </c>
      <c r="DO22" s="24">
        <v>0</v>
      </c>
      <c r="DP22" s="24">
        <v>0</v>
      </c>
      <c r="DQ22" s="24">
        <f t="shared" si="53"/>
        <v>0</v>
      </c>
      <c r="DR22" s="28">
        <v>0</v>
      </c>
      <c r="DS22" s="24">
        <v>0</v>
      </c>
      <c r="DT22" s="24" t="s">
        <v>119</v>
      </c>
      <c r="DU22" s="24">
        <v>0</v>
      </c>
      <c r="DV22" s="24">
        <v>0</v>
      </c>
      <c r="DW22" s="24">
        <v>0</v>
      </c>
      <c r="DX22" s="24">
        <v>0</v>
      </c>
      <c r="DY22" s="24">
        <f t="shared" si="54"/>
        <v>0</v>
      </c>
      <c r="DZ22" s="28">
        <v>0</v>
      </c>
      <c r="EA22" s="24">
        <v>0</v>
      </c>
      <c r="EB22" s="24" t="s">
        <v>118</v>
      </c>
      <c r="EC22" s="24">
        <v>0</v>
      </c>
      <c r="ED22" s="24">
        <v>0</v>
      </c>
      <c r="EE22" s="24">
        <v>0</v>
      </c>
      <c r="EF22" s="24">
        <v>0</v>
      </c>
      <c r="EG22" s="24">
        <f t="shared" si="55"/>
        <v>0</v>
      </c>
      <c r="EH22" s="28">
        <v>0</v>
      </c>
      <c r="EI22" s="24">
        <v>0</v>
      </c>
      <c r="EJ22" s="24" t="s">
        <v>118</v>
      </c>
      <c r="EK22" s="24">
        <v>0</v>
      </c>
      <c r="EL22" s="24">
        <v>0</v>
      </c>
      <c r="EM22" s="24">
        <v>0</v>
      </c>
      <c r="EN22" s="24">
        <v>0</v>
      </c>
      <c r="EO22" s="24">
        <f t="shared" si="56"/>
        <v>0</v>
      </c>
      <c r="EP22" s="28">
        <v>0</v>
      </c>
      <c r="EQ22" s="24">
        <v>0</v>
      </c>
      <c r="ER22" s="24" t="s">
        <v>117</v>
      </c>
      <c r="ES22" s="24">
        <v>0</v>
      </c>
      <c r="ET22" s="24">
        <v>0</v>
      </c>
      <c r="EU22" s="24">
        <v>0</v>
      </c>
      <c r="EV22" s="24">
        <v>0</v>
      </c>
      <c r="EW22" s="24">
        <f t="shared" si="57"/>
        <v>0</v>
      </c>
      <c r="EX22" s="28">
        <v>0</v>
      </c>
      <c r="EY22" s="24">
        <v>0</v>
      </c>
      <c r="EZ22" s="24">
        <v>0</v>
      </c>
      <c r="FA22" s="24">
        <v>0</v>
      </c>
      <c r="FB22" s="24">
        <v>0</v>
      </c>
      <c r="FC22" s="24">
        <v>0</v>
      </c>
      <c r="FD22" s="24">
        <v>0</v>
      </c>
      <c r="FE22" s="24">
        <f t="shared" si="58"/>
        <v>0</v>
      </c>
    </row>
    <row r="23" spans="1:161" x14ac:dyDescent="0.25">
      <c r="A23" s="30" t="s">
        <v>26</v>
      </c>
      <c r="B23" s="28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f t="shared" si="40"/>
        <v>0</v>
      </c>
      <c r="J23" s="28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f t="shared" si="41"/>
        <v>0</v>
      </c>
      <c r="R23" s="28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f t="shared" si="3"/>
        <v>0</v>
      </c>
      <c r="Z23" s="28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f t="shared" si="42"/>
        <v>0</v>
      </c>
      <c r="AH23" s="28">
        <v>0</v>
      </c>
      <c r="AI23" s="24">
        <v>0</v>
      </c>
      <c r="AJ23" s="24">
        <v>0</v>
      </c>
      <c r="AK23" s="24">
        <v>16</v>
      </c>
      <c r="AL23" s="24">
        <v>0</v>
      </c>
      <c r="AM23" s="24">
        <v>0</v>
      </c>
      <c r="AN23" s="24">
        <v>0</v>
      </c>
      <c r="AO23" s="24">
        <f t="shared" si="43"/>
        <v>16</v>
      </c>
      <c r="AP23" s="28">
        <v>0</v>
      </c>
      <c r="AQ23" s="24">
        <v>0</v>
      </c>
      <c r="AR23" s="24">
        <v>0</v>
      </c>
      <c r="AS23" s="24">
        <v>16</v>
      </c>
      <c r="AT23" s="24">
        <v>0</v>
      </c>
      <c r="AU23" s="24">
        <v>0</v>
      </c>
      <c r="AV23" s="24">
        <v>0</v>
      </c>
      <c r="AW23" s="24">
        <f t="shared" si="44"/>
        <v>16</v>
      </c>
      <c r="AX23" s="28">
        <v>0</v>
      </c>
      <c r="AY23" s="24">
        <v>0</v>
      </c>
      <c r="AZ23" s="24">
        <v>0</v>
      </c>
      <c r="BA23" s="24">
        <v>12</v>
      </c>
      <c r="BB23" s="24">
        <v>0</v>
      </c>
      <c r="BC23" s="24">
        <v>0</v>
      </c>
      <c r="BD23" s="24">
        <v>0</v>
      </c>
      <c r="BE23" s="24">
        <f t="shared" si="45"/>
        <v>12</v>
      </c>
      <c r="BF23" s="28">
        <v>0</v>
      </c>
      <c r="BG23" s="28">
        <v>0</v>
      </c>
      <c r="BH23" s="28">
        <v>0</v>
      </c>
      <c r="BI23" s="28">
        <v>12</v>
      </c>
      <c r="BJ23" s="28">
        <v>0</v>
      </c>
      <c r="BK23" s="28">
        <v>0</v>
      </c>
      <c r="BL23" s="28">
        <v>0</v>
      </c>
      <c r="BM23" s="24">
        <f t="shared" si="46"/>
        <v>12</v>
      </c>
      <c r="BN23" s="28">
        <v>0</v>
      </c>
      <c r="BO23" s="24">
        <v>0</v>
      </c>
      <c r="BP23" s="24">
        <v>0</v>
      </c>
      <c r="BQ23" s="24">
        <v>16</v>
      </c>
      <c r="BR23" s="24">
        <v>0</v>
      </c>
      <c r="BS23" s="24">
        <v>0</v>
      </c>
      <c r="BT23" s="24">
        <v>0</v>
      </c>
      <c r="BU23" s="24">
        <f t="shared" si="47"/>
        <v>16</v>
      </c>
      <c r="BV23" s="28">
        <v>0</v>
      </c>
      <c r="BW23" s="24">
        <v>0</v>
      </c>
      <c r="BX23" s="24">
        <v>0</v>
      </c>
      <c r="BY23" s="24">
        <v>18</v>
      </c>
      <c r="BZ23" s="24">
        <v>0</v>
      </c>
      <c r="CA23" s="24">
        <v>0</v>
      </c>
      <c r="CB23" s="24">
        <v>0</v>
      </c>
      <c r="CC23" s="24">
        <f t="shared" si="48"/>
        <v>18</v>
      </c>
      <c r="CD23" s="28">
        <v>0</v>
      </c>
      <c r="CE23" s="24">
        <v>0</v>
      </c>
      <c r="CF23" s="24">
        <v>0</v>
      </c>
      <c r="CG23" s="24">
        <v>12</v>
      </c>
      <c r="CH23" s="24">
        <v>0</v>
      </c>
      <c r="CI23" s="24">
        <v>0</v>
      </c>
      <c r="CJ23" s="24">
        <v>0</v>
      </c>
      <c r="CK23" s="24">
        <f t="shared" si="49"/>
        <v>12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f t="shared" si="50"/>
        <v>0</v>
      </c>
      <c r="CT23" s="24">
        <v>0</v>
      </c>
      <c r="CU23" s="24">
        <v>0</v>
      </c>
      <c r="CV23" s="24">
        <v>0</v>
      </c>
      <c r="CW23" s="24">
        <v>8</v>
      </c>
      <c r="CX23" s="24">
        <v>0</v>
      </c>
      <c r="CY23" s="24">
        <v>0</v>
      </c>
      <c r="CZ23" s="24">
        <v>0</v>
      </c>
      <c r="DA23" s="24">
        <f t="shared" si="51"/>
        <v>8</v>
      </c>
      <c r="DB23" s="28">
        <v>0</v>
      </c>
      <c r="DC23" s="24">
        <v>0</v>
      </c>
      <c r="DD23" s="24">
        <v>0</v>
      </c>
      <c r="DE23" s="54" t="s">
        <v>114</v>
      </c>
      <c r="DF23" s="24">
        <v>0</v>
      </c>
      <c r="DG23" s="24">
        <v>0</v>
      </c>
      <c r="DH23" s="24">
        <v>0</v>
      </c>
      <c r="DI23" s="24">
        <f t="shared" si="52"/>
        <v>0</v>
      </c>
      <c r="DJ23" s="28">
        <v>0</v>
      </c>
      <c r="DK23" s="24">
        <v>0</v>
      </c>
      <c r="DL23" s="24">
        <v>0</v>
      </c>
      <c r="DM23" s="24">
        <v>8</v>
      </c>
      <c r="DN23" s="24">
        <v>0</v>
      </c>
      <c r="DO23" s="24">
        <v>0</v>
      </c>
      <c r="DP23" s="24">
        <v>0</v>
      </c>
      <c r="DQ23" s="24">
        <f t="shared" si="53"/>
        <v>8</v>
      </c>
      <c r="DR23" s="28">
        <v>0</v>
      </c>
      <c r="DS23" s="24">
        <v>0</v>
      </c>
      <c r="DT23" s="24">
        <v>0</v>
      </c>
      <c r="DU23" s="115">
        <v>16</v>
      </c>
      <c r="DV23" s="24">
        <v>0</v>
      </c>
      <c r="DW23" s="24">
        <v>0</v>
      </c>
      <c r="DX23" s="24">
        <v>0</v>
      </c>
      <c r="DY23" s="24">
        <f t="shared" si="54"/>
        <v>16</v>
      </c>
      <c r="DZ23" s="28">
        <v>0</v>
      </c>
      <c r="EA23" s="24">
        <v>0</v>
      </c>
      <c r="EB23" s="54" t="s">
        <v>111</v>
      </c>
      <c r="EC23" s="54" t="s">
        <v>111</v>
      </c>
      <c r="ED23" s="54" t="s">
        <v>111</v>
      </c>
      <c r="EE23" s="54" t="s">
        <v>111</v>
      </c>
      <c r="EF23" s="54" t="s">
        <v>111</v>
      </c>
      <c r="EG23" s="24">
        <f t="shared" si="55"/>
        <v>0</v>
      </c>
      <c r="EH23" s="28">
        <v>0</v>
      </c>
      <c r="EI23" s="24">
        <v>0</v>
      </c>
      <c r="EJ23" s="24">
        <v>0</v>
      </c>
      <c r="EK23" s="24">
        <v>16</v>
      </c>
      <c r="EL23" s="24">
        <v>0</v>
      </c>
      <c r="EM23" s="24">
        <v>0</v>
      </c>
      <c r="EN23" s="24">
        <v>0</v>
      </c>
      <c r="EO23" s="24">
        <f t="shared" si="56"/>
        <v>16</v>
      </c>
      <c r="EP23" s="28">
        <v>0</v>
      </c>
      <c r="EQ23" s="24">
        <v>0</v>
      </c>
      <c r="ER23" s="24">
        <v>0</v>
      </c>
      <c r="ES23" s="24">
        <v>12</v>
      </c>
      <c r="ET23" s="24">
        <v>0</v>
      </c>
      <c r="EU23" s="24">
        <v>0</v>
      </c>
      <c r="EV23" s="24">
        <v>0</v>
      </c>
      <c r="EW23" s="24">
        <f t="shared" si="57"/>
        <v>12</v>
      </c>
      <c r="EX23" s="28">
        <v>0</v>
      </c>
      <c r="EY23" s="24">
        <v>0</v>
      </c>
      <c r="EZ23" s="24">
        <v>0</v>
      </c>
      <c r="FA23" s="24">
        <v>0</v>
      </c>
      <c r="FB23" s="24">
        <v>0</v>
      </c>
      <c r="FC23" s="24">
        <v>0</v>
      </c>
      <c r="FD23" s="24">
        <v>0</v>
      </c>
      <c r="FE23" s="24">
        <f t="shared" si="58"/>
        <v>0</v>
      </c>
    </row>
    <row r="24" spans="1:161" x14ac:dyDescent="0.25">
      <c r="A24" s="30" t="s">
        <v>113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f t="shared" si="40"/>
        <v>0</v>
      </c>
      <c r="J24" s="28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f t="shared" si="41"/>
        <v>0</v>
      </c>
      <c r="R24" s="28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f t="shared" si="3"/>
        <v>0</v>
      </c>
      <c r="Z24" s="28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f t="shared" si="42"/>
        <v>0</v>
      </c>
      <c r="AH24" s="28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f t="shared" si="43"/>
        <v>0</v>
      </c>
      <c r="AP24" s="28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f t="shared" si="44"/>
        <v>0</v>
      </c>
      <c r="AX24" s="28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f t="shared" si="45"/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4">
        <f t="shared" si="46"/>
        <v>0</v>
      </c>
      <c r="BN24" s="28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3</v>
      </c>
      <c r="BU24" s="24">
        <f t="shared" si="47"/>
        <v>3</v>
      </c>
      <c r="BV24" s="28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f t="shared" si="48"/>
        <v>0</v>
      </c>
      <c r="CD24" s="28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12</v>
      </c>
      <c r="CJ24" s="24">
        <v>0</v>
      </c>
      <c r="CK24" s="24">
        <f t="shared" si="49"/>
        <v>12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f t="shared" si="50"/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f t="shared" si="51"/>
        <v>0</v>
      </c>
      <c r="DB24" s="28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f t="shared" si="52"/>
        <v>0</v>
      </c>
      <c r="DJ24" s="28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f t="shared" si="53"/>
        <v>0</v>
      </c>
      <c r="DR24" s="28">
        <v>0</v>
      </c>
      <c r="DS24" s="24">
        <v>0</v>
      </c>
      <c r="DT24" s="24">
        <v>0</v>
      </c>
      <c r="DU24" s="24">
        <v>0</v>
      </c>
      <c r="DV24" s="24">
        <v>0</v>
      </c>
      <c r="DW24" s="24">
        <v>10</v>
      </c>
      <c r="DX24" s="24">
        <v>0</v>
      </c>
      <c r="DY24" s="24">
        <f t="shared" si="54"/>
        <v>10</v>
      </c>
      <c r="DZ24" s="28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f t="shared" si="55"/>
        <v>0</v>
      </c>
      <c r="EH24" s="28">
        <v>0</v>
      </c>
      <c r="EI24" s="24">
        <v>0</v>
      </c>
      <c r="EJ24" s="24">
        <v>0</v>
      </c>
      <c r="EK24" s="24">
        <v>0</v>
      </c>
      <c r="EL24" s="24">
        <v>0</v>
      </c>
      <c r="EM24" s="24">
        <v>0</v>
      </c>
      <c r="EN24" s="24">
        <v>10</v>
      </c>
      <c r="EO24" s="24">
        <f t="shared" si="56"/>
        <v>10</v>
      </c>
      <c r="EP24" s="28">
        <v>0</v>
      </c>
      <c r="EQ24" s="24">
        <v>0</v>
      </c>
      <c r="ER24" s="24">
        <v>0</v>
      </c>
      <c r="ES24" s="24">
        <v>0</v>
      </c>
      <c r="ET24" s="24">
        <v>0</v>
      </c>
      <c r="EU24" s="24">
        <v>0</v>
      </c>
      <c r="EV24" s="24">
        <v>0</v>
      </c>
      <c r="EW24" s="24">
        <f t="shared" si="57"/>
        <v>0</v>
      </c>
      <c r="EX24" s="28">
        <v>0</v>
      </c>
      <c r="EY24" s="24">
        <v>0</v>
      </c>
      <c r="EZ24" s="24">
        <v>0</v>
      </c>
      <c r="FA24" s="24">
        <v>0</v>
      </c>
      <c r="FB24" s="24">
        <v>0</v>
      </c>
      <c r="FC24" s="24">
        <v>0</v>
      </c>
      <c r="FD24" s="24">
        <v>0</v>
      </c>
      <c r="FE24" s="24">
        <f t="shared" si="58"/>
        <v>0</v>
      </c>
    </row>
    <row r="25" spans="1:161" x14ac:dyDescent="0.25">
      <c r="A25" s="30" t="s">
        <v>31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f t="shared" si="40"/>
        <v>0</v>
      </c>
      <c r="J25" s="28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f t="shared" si="41"/>
        <v>0</v>
      </c>
      <c r="R25" s="28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f t="shared" si="3"/>
        <v>0</v>
      </c>
      <c r="Z25" s="28">
        <v>0</v>
      </c>
      <c r="AA25" s="24">
        <v>0</v>
      </c>
      <c r="AB25" s="24">
        <v>0</v>
      </c>
      <c r="AC25" s="24">
        <v>0</v>
      </c>
      <c r="AD25" s="24">
        <v>14</v>
      </c>
      <c r="AE25" s="24">
        <v>0</v>
      </c>
      <c r="AF25" s="24">
        <v>0</v>
      </c>
      <c r="AG25" s="24">
        <f t="shared" si="42"/>
        <v>14</v>
      </c>
      <c r="AH25" s="28">
        <v>0</v>
      </c>
      <c r="AI25" s="24">
        <v>0</v>
      </c>
      <c r="AJ25" s="24">
        <v>0</v>
      </c>
      <c r="AK25" s="24">
        <v>0</v>
      </c>
      <c r="AL25" s="24">
        <v>10</v>
      </c>
      <c r="AM25" s="24">
        <v>0</v>
      </c>
      <c r="AN25" s="24">
        <v>0</v>
      </c>
      <c r="AO25" s="24">
        <f t="shared" si="43"/>
        <v>10</v>
      </c>
      <c r="AP25" s="28">
        <v>0</v>
      </c>
      <c r="AQ25" s="24">
        <v>0</v>
      </c>
      <c r="AR25" s="24">
        <v>0</v>
      </c>
      <c r="AS25" s="24">
        <v>0</v>
      </c>
      <c r="AT25" s="24">
        <v>14</v>
      </c>
      <c r="AU25" s="24">
        <v>0</v>
      </c>
      <c r="AV25" s="24">
        <v>0</v>
      </c>
      <c r="AW25" s="24">
        <f t="shared" si="44"/>
        <v>14</v>
      </c>
      <c r="AX25" s="28">
        <v>0</v>
      </c>
      <c r="AY25" s="24">
        <v>0</v>
      </c>
      <c r="AZ25" s="24">
        <v>0</v>
      </c>
      <c r="BA25" s="24">
        <v>0</v>
      </c>
      <c r="BB25" s="24">
        <v>16</v>
      </c>
      <c r="BC25" s="24">
        <v>0</v>
      </c>
      <c r="BD25" s="24">
        <v>0</v>
      </c>
      <c r="BE25" s="24">
        <f t="shared" si="45"/>
        <v>16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4">
        <f t="shared" si="46"/>
        <v>0</v>
      </c>
      <c r="BN25" s="28">
        <v>0</v>
      </c>
      <c r="BO25" s="24">
        <v>0</v>
      </c>
      <c r="BP25" s="24">
        <v>0</v>
      </c>
      <c r="BQ25" s="24">
        <v>0</v>
      </c>
      <c r="BR25" s="24">
        <v>17</v>
      </c>
      <c r="BS25" s="24">
        <v>0</v>
      </c>
      <c r="BT25" s="24">
        <v>0</v>
      </c>
      <c r="BU25" s="24">
        <f t="shared" si="47"/>
        <v>17</v>
      </c>
      <c r="BV25" s="28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f t="shared" si="48"/>
        <v>0</v>
      </c>
      <c r="CD25" s="28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f t="shared" si="49"/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f t="shared" si="50"/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f t="shared" si="51"/>
        <v>0</v>
      </c>
      <c r="DB25" s="28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f t="shared" si="52"/>
        <v>0</v>
      </c>
      <c r="DJ25" s="28">
        <v>0</v>
      </c>
      <c r="DK25" s="24">
        <v>0</v>
      </c>
      <c r="DL25" s="24">
        <v>0</v>
      </c>
      <c r="DM25" s="24">
        <v>0</v>
      </c>
      <c r="DN25" s="24">
        <v>12</v>
      </c>
      <c r="DO25" s="24">
        <v>0</v>
      </c>
      <c r="DP25" s="24">
        <v>0</v>
      </c>
      <c r="DQ25" s="24">
        <f t="shared" si="53"/>
        <v>12</v>
      </c>
      <c r="DR25" s="28">
        <v>0</v>
      </c>
      <c r="DS25" s="24">
        <v>0</v>
      </c>
      <c r="DT25" s="24">
        <v>0</v>
      </c>
      <c r="DU25" s="24">
        <v>0</v>
      </c>
      <c r="DV25" s="24">
        <v>0</v>
      </c>
      <c r="DW25" s="24">
        <v>0</v>
      </c>
      <c r="DX25" s="24">
        <v>0</v>
      </c>
      <c r="DY25" s="24">
        <f t="shared" si="54"/>
        <v>0</v>
      </c>
      <c r="DZ25" s="28">
        <v>0</v>
      </c>
      <c r="EA25" s="24">
        <v>0</v>
      </c>
      <c r="EB25" s="24">
        <v>0</v>
      </c>
      <c r="EC25" s="24">
        <v>0</v>
      </c>
      <c r="ED25" s="24">
        <v>0</v>
      </c>
      <c r="EE25" s="24">
        <v>0</v>
      </c>
      <c r="EF25" s="24">
        <v>0</v>
      </c>
      <c r="EG25" s="24">
        <f t="shared" si="55"/>
        <v>0</v>
      </c>
      <c r="EH25" s="28">
        <v>0</v>
      </c>
      <c r="EI25" s="24">
        <v>0</v>
      </c>
      <c r="EJ25" s="24">
        <v>0</v>
      </c>
      <c r="EK25" s="24">
        <v>0</v>
      </c>
      <c r="EL25" s="24">
        <v>0</v>
      </c>
      <c r="EM25" s="24">
        <v>0</v>
      </c>
      <c r="EN25" s="24">
        <v>0</v>
      </c>
      <c r="EO25" s="24">
        <f t="shared" si="56"/>
        <v>0</v>
      </c>
      <c r="EP25" s="28">
        <v>0</v>
      </c>
      <c r="EQ25" s="24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24">
        <f t="shared" si="57"/>
        <v>0</v>
      </c>
      <c r="EX25" s="28">
        <v>0</v>
      </c>
      <c r="EY25" s="24">
        <v>0</v>
      </c>
      <c r="EZ25" s="24">
        <v>0</v>
      </c>
      <c r="FA25" s="24">
        <v>0</v>
      </c>
      <c r="FB25" s="24">
        <v>0</v>
      </c>
      <c r="FC25" s="24">
        <v>0</v>
      </c>
      <c r="FD25" s="24">
        <v>0</v>
      </c>
      <c r="FE25" s="24">
        <f t="shared" si="58"/>
        <v>0</v>
      </c>
    </row>
    <row r="26" spans="1:161" x14ac:dyDescent="0.25">
      <c r="A26" s="30" t="s">
        <v>52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4">
        <v>22</v>
      </c>
      <c r="H26" s="24">
        <v>0</v>
      </c>
      <c r="I26" s="24">
        <f t="shared" si="40"/>
        <v>22</v>
      </c>
      <c r="J26" s="28">
        <v>0</v>
      </c>
      <c r="K26" s="24">
        <v>0</v>
      </c>
      <c r="L26" s="24">
        <v>0</v>
      </c>
      <c r="M26" s="24">
        <v>0</v>
      </c>
      <c r="N26" s="24">
        <v>0</v>
      </c>
      <c r="O26" s="24">
        <v>22</v>
      </c>
      <c r="P26" s="24">
        <v>0</v>
      </c>
      <c r="Q26" s="24">
        <f t="shared" si="41"/>
        <v>22</v>
      </c>
      <c r="R26" s="28">
        <v>0</v>
      </c>
      <c r="S26" s="24">
        <v>0</v>
      </c>
      <c r="T26" s="24">
        <v>0</v>
      </c>
      <c r="U26" s="24">
        <v>0</v>
      </c>
      <c r="V26" s="24">
        <v>0</v>
      </c>
      <c r="W26" s="24">
        <v>22</v>
      </c>
      <c r="X26" s="24">
        <v>0</v>
      </c>
      <c r="Y26" s="24">
        <f t="shared" si="3"/>
        <v>22</v>
      </c>
      <c r="Z26" s="28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f t="shared" si="42"/>
        <v>0</v>
      </c>
      <c r="AH26" s="28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36</v>
      </c>
      <c r="AN26" s="24">
        <v>0</v>
      </c>
      <c r="AO26" s="24">
        <f t="shared" si="43"/>
        <v>36</v>
      </c>
      <c r="AP26" s="28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28</v>
      </c>
      <c r="AV26" s="24">
        <v>0</v>
      </c>
      <c r="AW26" s="24">
        <f t="shared" si="44"/>
        <v>28</v>
      </c>
      <c r="AX26" s="28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33</v>
      </c>
      <c r="BD26" s="24">
        <v>0</v>
      </c>
      <c r="BE26" s="24">
        <f t="shared" si="45"/>
        <v>33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10</v>
      </c>
      <c r="BL26" s="28">
        <v>0</v>
      </c>
      <c r="BM26" s="24">
        <f t="shared" si="46"/>
        <v>10</v>
      </c>
      <c r="BN26" s="28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10</v>
      </c>
      <c r="BT26" s="24">
        <v>0</v>
      </c>
      <c r="BU26" s="24">
        <f t="shared" si="47"/>
        <v>10</v>
      </c>
      <c r="BV26" s="28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8</v>
      </c>
      <c r="CB26" s="24">
        <v>0</v>
      </c>
      <c r="CC26" s="24">
        <f t="shared" si="48"/>
        <v>8</v>
      </c>
      <c r="CD26" s="28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f t="shared" si="49"/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f t="shared" si="50"/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f t="shared" si="51"/>
        <v>0</v>
      </c>
      <c r="DB26" s="28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f t="shared" si="52"/>
        <v>0</v>
      </c>
      <c r="DJ26" s="28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f t="shared" si="53"/>
        <v>0</v>
      </c>
      <c r="DR26" s="28">
        <v>0</v>
      </c>
      <c r="DS26" s="24">
        <v>0</v>
      </c>
      <c r="DT26" s="24">
        <v>0</v>
      </c>
      <c r="DU26" s="24">
        <v>0</v>
      </c>
      <c r="DV26" s="24">
        <v>0</v>
      </c>
      <c r="DW26" s="24">
        <v>0</v>
      </c>
      <c r="DX26" s="24">
        <v>0</v>
      </c>
      <c r="DY26" s="24">
        <f t="shared" si="54"/>
        <v>0</v>
      </c>
      <c r="DZ26" s="28">
        <v>0</v>
      </c>
      <c r="EA26" s="24">
        <v>0</v>
      </c>
      <c r="EB26" s="24">
        <v>0</v>
      </c>
      <c r="EC26" s="24">
        <v>0</v>
      </c>
      <c r="ED26" s="24">
        <v>0</v>
      </c>
      <c r="EE26" s="24">
        <v>0</v>
      </c>
      <c r="EF26" s="24">
        <v>0</v>
      </c>
      <c r="EG26" s="24">
        <f t="shared" si="55"/>
        <v>0</v>
      </c>
      <c r="EH26" s="28">
        <v>0</v>
      </c>
      <c r="EI26" s="24">
        <v>0</v>
      </c>
      <c r="EJ26" s="24">
        <v>0</v>
      </c>
      <c r="EK26" s="24">
        <v>0</v>
      </c>
      <c r="EL26" s="24">
        <v>0</v>
      </c>
      <c r="EM26" s="24">
        <v>0</v>
      </c>
      <c r="EN26" s="24">
        <v>0</v>
      </c>
      <c r="EO26" s="24">
        <f t="shared" si="56"/>
        <v>0</v>
      </c>
      <c r="EP26" s="28">
        <v>0</v>
      </c>
      <c r="EQ26" s="24">
        <v>0</v>
      </c>
      <c r="ER26" s="24">
        <v>0</v>
      </c>
      <c r="ES26" s="24">
        <v>0</v>
      </c>
      <c r="ET26" s="24">
        <v>0</v>
      </c>
      <c r="EU26" s="24">
        <v>0</v>
      </c>
      <c r="EV26" s="24">
        <v>0</v>
      </c>
      <c r="EW26" s="24">
        <f t="shared" si="57"/>
        <v>0</v>
      </c>
      <c r="EX26" s="28">
        <v>0</v>
      </c>
      <c r="EY26" s="24">
        <v>0</v>
      </c>
      <c r="EZ26" s="24">
        <v>0</v>
      </c>
      <c r="FA26" s="24">
        <v>0</v>
      </c>
      <c r="FB26" s="24">
        <v>0</v>
      </c>
      <c r="FC26" s="24">
        <v>0</v>
      </c>
      <c r="FD26" s="24">
        <v>0</v>
      </c>
      <c r="FE26" s="24">
        <f t="shared" si="58"/>
        <v>0</v>
      </c>
    </row>
    <row r="27" spans="1:161" x14ac:dyDescent="0.25">
      <c r="A27" s="30" t="s">
        <v>103</v>
      </c>
      <c r="B27" s="28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40"/>
        <v>0</v>
      </c>
      <c r="J27" s="28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t="shared" si="41"/>
        <v>0</v>
      </c>
      <c r="R27" s="28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f t="shared" si="3"/>
        <v>0</v>
      </c>
      <c r="Z27" s="28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f t="shared" si="42"/>
        <v>0</v>
      </c>
      <c r="AH27" s="28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f t="shared" si="43"/>
        <v>0</v>
      </c>
      <c r="AP27" s="28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f t="shared" si="44"/>
        <v>0</v>
      </c>
      <c r="AX27" s="28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f t="shared" si="45"/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4">
        <f t="shared" si="46"/>
        <v>0</v>
      </c>
      <c r="BN27" s="28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f t="shared" si="47"/>
        <v>0</v>
      </c>
      <c r="BV27" s="28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f t="shared" si="48"/>
        <v>0</v>
      </c>
      <c r="CD27" s="28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f t="shared" si="49"/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f t="shared" si="50"/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f t="shared" si="51"/>
        <v>0</v>
      </c>
      <c r="DB27" s="28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f t="shared" si="52"/>
        <v>0</v>
      </c>
      <c r="DJ27" s="28">
        <v>0</v>
      </c>
      <c r="DK27" s="24">
        <v>0</v>
      </c>
      <c r="DL27" s="24">
        <v>0</v>
      </c>
      <c r="DM27" s="24">
        <v>0</v>
      </c>
      <c r="DN27" s="24">
        <v>0</v>
      </c>
      <c r="DO27" s="24">
        <v>0</v>
      </c>
      <c r="DP27" s="24">
        <v>0</v>
      </c>
      <c r="DQ27" s="24">
        <f t="shared" si="53"/>
        <v>0</v>
      </c>
      <c r="DR27" s="28">
        <v>0</v>
      </c>
      <c r="DS27" s="24">
        <v>0</v>
      </c>
      <c r="DT27" s="24">
        <v>0</v>
      </c>
      <c r="DU27" s="24">
        <v>0</v>
      </c>
      <c r="DV27" s="24">
        <v>0</v>
      </c>
      <c r="DW27" s="24">
        <v>0</v>
      </c>
      <c r="DX27" s="24">
        <v>0</v>
      </c>
      <c r="DY27" s="24">
        <f t="shared" si="54"/>
        <v>0</v>
      </c>
      <c r="DZ27" s="28">
        <v>0</v>
      </c>
      <c r="EA27" s="24">
        <v>0</v>
      </c>
      <c r="EB27" s="24">
        <v>0</v>
      </c>
      <c r="EC27" s="24">
        <v>0</v>
      </c>
      <c r="ED27" s="24">
        <v>0</v>
      </c>
      <c r="EE27" s="24">
        <v>0</v>
      </c>
      <c r="EF27" s="24">
        <v>0</v>
      </c>
      <c r="EG27" s="24">
        <f t="shared" si="55"/>
        <v>0</v>
      </c>
      <c r="EH27" s="28">
        <v>0</v>
      </c>
      <c r="EI27" s="24">
        <v>0</v>
      </c>
      <c r="EJ27" s="24">
        <v>0</v>
      </c>
      <c r="EK27" s="24">
        <v>0</v>
      </c>
      <c r="EL27" s="24">
        <v>0</v>
      </c>
      <c r="EM27" s="24">
        <v>0</v>
      </c>
      <c r="EN27" s="24">
        <v>0</v>
      </c>
      <c r="EO27" s="24">
        <f t="shared" si="56"/>
        <v>0</v>
      </c>
      <c r="EP27" s="28">
        <v>0</v>
      </c>
      <c r="EQ27" s="24">
        <v>0</v>
      </c>
      <c r="ER27" s="24">
        <v>0</v>
      </c>
      <c r="ES27" s="24">
        <v>0</v>
      </c>
      <c r="ET27" s="24">
        <v>0</v>
      </c>
      <c r="EU27" s="24">
        <v>0</v>
      </c>
      <c r="EV27" s="24">
        <v>0</v>
      </c>
      <c r="EW27" s="24">
        <f t="shared" si="57"/>
        <v>0</v>
      </c>
      <c r="EX27" s="28">
        <v>0</v>
      </c>
      <c r="EY27" s="24">
        <v>0</v>
      </c>
      <c r="EZ27" s="24">
        <v>0</v>
      </c>
      <c r="FA27" s="24">
        <v>0</v>
      </c>
      <c r="FB27" s="24">
        <v>0</v>
      </c>
      <c r="FC27" s="24">
        <v>0</v>
      </c>
      <c r="FD27" s="24">
        <v>0</v>
      </c>
      <c r="FE27" s="24">
        <f t="shared" si="58"/>
        <v>0</v>
      </c>
    </row>
    <row r="28" spans="1:161" x14ac:dyDescent="0.25">
      <c r="A28" s="33" t="s">
        <v>18</v>
      </c>
      <c r="B28" s="35">
        <f>SUM(B20:B27)</f>
        <v>0</v>
      </c>
      <c r="C28" s="35">
        <f t="shared" ref="C28:I28" si="59">SUM(C20:C26)</f>
        <v>0</v>
      </c>
      <c r="D28" s="35">
        <f t="shared" si="59"/>
        <v>0</v>
      </c>
      <c r="E28" s="35">
        <f t="shared" si="59"/>
        <v>0</v>
      </c>
      <c r="F28" s="35">
        <f t="shared" si="59"/>
        <v>0</v>
      </c>
      <c r="G28" s="35">
        <f t="shared" si="59"/>
        <v>22</v>
      </c>
      <c r="H28" s="35">
        <f t="shared" si="59"/>
        <v>0</v>
      </c>
      <c r="I28" s="35">
        <f t="shared" si="59"/>
        <v>22</v>
      </c>
      <c r="J28" s="35">
        <f>SUM(J20:J27)</f>
        <v>0</v>
      </c>
      <c r="K28" s="35">
        <f t="shared" ref="K28:Q28" si="60">SUM(K20:K26)</f>
        <v>0</v>
      </c>
      <c r="L28" s="35">
        <f t="shared" si="60"/>
        <v>0</v>
      </c>
      <c r="M28" s="35">
        <f t="shared" si="60"/>
        <v>0</v>
      </c>
      <c r="N28" s="35">
        <f t="shared" si="60"/>
        <v>0</v>
      </c>
      <c r="O28" s="35">
        <f t="shared" si="60"/>
        <v>22</v>
      </c>
      <c r="P28" s="35">
        <f t="shared" si="60"/>
        <v>0</v>
      </c>
      <c r="Q28" s="35">
        <f t="shared" si="60"/>
        <v>22</v>
      </c>
      <c r="R28" s="35">
        <f>SUM(R20:R27)</f>
        <v>0</v>
      </c>
      <c r="S28" s="35">
        <f t="shared" ref="S28:BN28" si="61">SUM(S20:S26)</f>
        <v>0</v>
      </c>
      <c r="T28" s="35">
        <f t="shared" si="61"/>
        <v>0</v>
      </c>
      <c r="U28" s="35">
        <f t="shared" si="61"/>
        <v>0</v>
      </c>
      <c r="V28" s="35">
        <f t="shared" si="61"/>
        <v>0</v>
      </c>
      <c r="W28" s="35">
        <f t="shared" si="61"/>
        <v>22</v>
      </c>
      <c r="X28" s="35">
        <f t="shared" si="61"/>
        <v>0</v>
      </c>
      <c r="Y28" s="35">
        <f t="shared" si="61"/>
        <v>22</v>
      </c>
      <c r="Z28" s="35">
        <f t="shared" si="61"/>
        <v>0</v>
      </c>
      <c r="AA28" s="35">
        <f t="shared" si="61"/>
        <v>20</v>
      </c>
      <c r="AB28" s="35">
        <f t="shared" si="61"/>
        <v>8</v>
      </c>
      <c r="AC28" s="35">
        <f t="shared" si="61"/>
        <v>0</v>
      </c>
      <c r="AD28" s="35">
        <f t="shared" si="61"/>
        <v>14</v>
      </c>
      <c r="AE28" s="35">
        <f t="shared" si="61"/>
        <v>0</v>
      </c>
      <c r="AF28" s="35">
        <f t="shared" si="61"/>
        <v>0</v>
      </c>
      <c r="AG28" s="35">
        <f t="shared" si="61"/>
        <v>42</v>
      </c>
      <c r="AH28" s="35">
        <f t="shared" si="61"/>
        <v>4</v>
      </c>
      <c r="AI28" s="35">
        <f t="shared" si="61"/>
        <v>20</v>
      </c>
      <c r="AJ28" s="35">
        <f t="shared" si="61"/>
        <v>0</v>
      </c>
      <c r="AK28" s="35">
        <f t="shared" si="61"/>
        <v>16</v>
      </c>
      <c r="AL28" s="35">
        <f t="shared" si="61"/>
        <v>10</v>
      </c>
      <c r="AM28" s="35">
        <f t="shared" si="61"/>
        <v>36</v>
      </c>
      <c r="AN28" s="35">
        <f t="shared" si="61"/>
        <v>0</v>
      </c>
      <c r="AO28" s="35">
        <f t="shared" si="61"/>
        <v>86</v>
      </c>
      <c r="AP28" s="35">
        <f t="shared" si="61"/>
        <v>0</v>
      </c>
      <c r="AQ28" s="35">
        <f t="shared" si="61"/>
        <v>20</v>
      </c>
      <c r="AR28" s="35">
        <f t="shared" si="61"/>
        <v>0</v>
      </c>
      <c r="AS28" s="35">
        <f t="shared" si="61"/>
        <v>16</v>
      </c>
      <c r="AT28" s="35">
        <f t="shared" si="61"/>
        <v>14</v>
      </c>
      <c r="AU28" s="35">
        <f t="shared" si="61"/>
        <v>28</v>
      </c>
      <c r="AV28" s="35">
        <f t="shared" si="61"/>
        <v>0</v>
      </c>
      <c r="AW28" s="35">
        <f t="shared" si="61"/>
        <v>78</v>
      </c>
      <c r="AX28" s="35">
        <f t="shared" si="61"/>
        <v>0</v>
      </c>
      <c r="AY28" s="35">
        <f t="shared" si="61"/>
        <v>16</v>
      </c>
      <c r="AZ28" s="35">
        <f t="shared" si="61"/>
        <v>24</v>
      </c>
      <c r="BA28" s="35">
        <f t="shared" si="61"/>
        <v>12</v>
      </c>
      <c r="BB28" s="35">
        <f t="shared" si="61"/>
        <v>16</v>
      </c>
      <c r="BC28" s="35">
        <f t="shared" si="61"/>
        <v>33</v>
      </c>
      <c r="BD28" s="35">
        <f t="shared" si="61"/>
        <v>0</v>
      </c>
      <c r="BE28" s="35">
        <f t="shared" si="61"/>
        <v>101</v>
      </c>
      <c r="BF28" s="35">
        <f t="shared" si="61"/>
        <v>8</v>
      </c>
      <c r="BG28" s="35">
        <f t="shared" si="61"/>
        <v>0</v>
      </c>
      <c r="BH28" s="35">
        <f t="shared" si="61"/>
        <v>0</v>
      </c>
      <c r="BI28" s="35">
        <f t="shared" si="61"/>
        <v>12</v>
      </c>
      <c r="BJ28" s="35">
        <f t="shared" si="61"/>
        <v>0</v>
      </c>
      <c r="BK28" s="35">
        <f t="shared" si="61"/>
        <v>10</v>
      </c>
      <c r="BL28" s="35">
        <f t="shared" si="61"/>
        <v>0</v>
      </c>
      <c r="BM28" s="35">
        <f t="shared" si="61"/>
        <v>30</v>
      </c>
      <c r="BN28" s="35">
        <f t="shared" si="61"/>
        <v>0</v>
      </c>
      <c r="BO28" s="35">
        <f>SUM(BO20:BO27)</f>
        <v>20</v>
      </c>
      <c r="BP28" s="35">
        <f t="shared" ref="BP28:EA28" si="62">SUM(BP20:BP26)</f>
        <v>64</v>
      </c>
      <c r="BQ28" s="35">
        <f t="shared" si="62"/>
        <v>16</v>
      </c>
      <c r="BR28" s="35">
        <f t="shared" si="62"/>
        <v>17</v>
      </c>
      <c r="BS28" s="35">
        <f t="shared" si="62"/>
        <v>10</v>
      </c>
      <c r="BT28" s="35">
        <f t="shared" si="62"/>
        <v>3</v>
      </c>
      <c r="BU28" s="35">
        <f t="shared" si="62"/>
        <v>130</v>
      </c>
      <c r="BV28" s="35">
        <f t="shared" si="62"/>
        <v>0</v>
      </c>
      <c r="BW28" s="35">
        <f t="shared" si="62"/>
        <v>20</v>
      </c>
      <c r="BX28" s="35">
        <f t="shared" si="62"/>
        <v>32</v>
      </c>
      <c r="BY28" s="35">
        <f t="shared" si="62"/>
        <v>18</v>
      </c>
      <c r="BZ28" s="35">
        <f t="shared" si="62"/>
        <v>0</v>
      </c>
      <c r="CA28" s="35">
        <f t="shared" si="62"/>
        <v>8</v>
      </c>
      <c r="CB28" s="35">
        <f t="shared" si="62"/>
        <v>0</v>
      </c>
      <c r="CC28" s="35">
        <f t="shared" si="62"/>
        <v>78</v>
      </c>
      <c r="CD28" s="35">
        <f t="shared" si="62"/>
        <v>0</v>
      </c>
      <c r="CE28" s="35">
        <f t="shared" si="62"/>
        <v>0</v>
      </c>
      <c r="CF28" s="35">
        <f t="shared" si="62"/>
        <v>0</v>
      </c>
      <c r="CG28" s="35">
        <f t="shared" si="62"/>
        <v>12</v>
      </c>
      <c r="CH28" s="35">
        <f t="shared" si="62"/>
        <v>0</v>
      </c>
      <c r="CI28" s="35">
        <f t="shared" si="62"/>
        <v>12</v>
      </c>
      <c r="CJ28" s="35">
        <f t="shared" si="62"/>
        <v>0</v>
      </c>
      <c r="CK28" s="35">
        <f t="shared" si="62"/>
        <v>24</v>
      </c>
      <c r="CL28" s="35">
        <f t="shared" si="62"/>
        <v>0</v>
      </c>
      <c r="CM28" s="35">
        <f t="shared" si="62"/>
        <v>8</v>
      </c>
      <c r="CN28" s="35">
        <f t="shared" si="62"/>
        <v>0</v>
      </c>
      <c r="CO28" s="35">
        <f t="shared" si="62"/>
        <v>0</v>
      </c>
      <c r="CP28" s="35">
        <f t="shared" si="62"/>
        <v>0</v>
      </c>
      <c r="CQ28" s="35">
        <f t="shared" si="62"/>
        <v>0</v>
      </c>
      <c r="CR28" s="35">
        <f t="shared" si="62"/>
        <v>0</v>
      </c>
      <c r="CS28" s="35">
        <f t="shared" si="62"/>
        <v>8</v>
      </c>
      <c r="CT28" s="35">
        <f t="shared" si="62"/>
        <v>0</v>
      </c>
      <c r="CU28" s="35">
        <f t="shared" si="62"/>
        <v>16</v>
      </c>
      <c r="CV28" s="35">
        <f t="shared" si="62"/>
        <v>0</v>
      </c>
      <c r="CW28" s="35">
        <f t="shared" si="62"/>
        <v>8</v>
      </c>
      <c r="CX28" s="35">
        <f t="shared" si="62"/>
        <v>0</v>
      </c>
      <c r="CY28" s="35">
        <f t="shared" si="62"/>
        <v>0</v>
      </c>
      <c r="CZ28" s="35">
        <f t="shared" si="62"/>
        <v>0</v>
      </c>
      <c r="DA28" s="35">
        <f t="shared" si="62"/>
        <v>24</v>
      </c>
      <c r="DB28" s="35">
        <f t="shared" si="62"/>
        <v>4</v>
      </c>
      <c r="DC28" s="35">
        <f t="shared" si="62"/>
        <v>16</v>
      </c>
      <c r="DD28" s="35">
        <f t="shared" si="62"/>
        <v>0</v>
      </c>
      <c r="DE28" s="35">
        <f t="shared" si="62"/>
        <v>0</v>
      </c>
      <c r="DF28" s="35">
        <f t="shared" si="62"/>
        <v>0</v>
      </c>
      <c r="DG28" s="35">
        <f t="shared" si="62"/>
        <v>0</v>
      </c>
      <c r="DH28" s="35">
        <f t="shared" si="62"/>
        <v>0</v>
      </c>
      <c r="DI28" s="35">
        <f t="shared" si="62"/>
        <v>20</v>
      </c>
      <c r="DJ28" s="35">
        <f t="shared" si="62"/>
        <v>8</v>
      </c>
      <c r="DK28" s="35">
        <f t="shared" si="62"/>
        <v>16</v>
      </c>
      <c r="DL28" s="35">
        <f t="shared" si="62"/>
        <v>0</v>
      </c>
      <c r="DM28" s="35">
        <f t="shared" si="62"/>
        <v>8</v>
      </c>
      <c r="DN28" s="35">
        <f t="shared" si="62"/>
        <v>12</v>
      </c>
      <c r="DO28" s="35">
        <f t="shared" si="62"/>
        <v>0</v>
      </c>
      <c r="DP28" s="35">
        <f t="shared" si="62"/>
        <v>0</v>
      </c>
      <c r="DQ28" s="35">
        <f t="shared" si="62"/>
        <v>44</v>
      </c>
      <c r="DR28" s="35">
        <f t="shared" si="62"/>
        <v>4</v>
      </c>
      <c r="DS28" s="35">
        <f t="shared" si="62"/>
        <v>12</v>
      </c>
      <c r="DT28" s="35">
        <f t="shared" si="62"/>
        <v>0</v>
      </c>
      <c r="DU28" s="35">
        <f t="shared" si="62"/>
        <v>16</v>
      </c>
      <c r="DV28" s="35">
        <f t="shared" si="62"/>
        <v>0</v>
      </c>
      <c r="DW28" s="35">
        <f t="shared" si="62"/>
        <v>10</v>
      </c>
      <c r="DX28" s="35">
        <f t="shared" si="62"/>
        <v>0</v>
      </c>
      <c r="DY28" s="35">
        <f t="shared" si="62"/>
        <v>42</v>
      </c>
      <c r="DZ28" s="35">
        <f t="shared" si="62"/>
        <v>4</v>
      </c>
      <c r="EA28" s="35">
        <f t="shared" si="62"/>
        <v>16</v>
      </c>
      <c r="EB28" s="35">
        <f t="shared" ref="EB28:EI28" si="63">SUM(EB20:EB26)</f>
        <v>0</v>
      </c>
      <c r="EC28" s="35">
        <f>SUM(EC20:EC26)</f>
        <v>0</v>
      </c>
      <c r="ED28" s="35">
        <f t="shared" si="63"/>
        <v>0</v>
      </c>
      <c r="EE28" s="35">
        <f t="shared" si="63"/>
        <v>0</v>
      </c>
      <c r="EF28" s="35">
        <f t="shared" si="63"/>
        <v>0</v>
      </c>
      <c r="EG28" s="35">
        <f t="shared" si="63"/>
        <v>20</v>
      </c>
      <c r="EH28" s="35">
        <f t="shared" si="63"/>
        <v>4</v>
      </c>
      <c r="EI28" s="35">
        <f t="shared" si="63"/>
        <v>16</v>
      </c>
      <c r="EJ28" s="35">
        <f t="shared" ref="EJ28:EQ28" si="64">SUM(EJ20:EJ26)</f>
        <v>0</v>
      </c>
      <c r="EK28" s="35">
        <f t="shared" si="64"/>
        <v>16</v>
      </c>
      <c r="EL28" s="35">
        <f t="shared" si="64"/>
        <v>0</v>
      </c>
      <c r="EM28" s="35">
        <f t="shared" si="64"/>
        <v>0</v>
      </c>
      <c r="EN28" s="35">
        <f t="shared" si="64"/>
        <v>10</v>
      </c>
      <c r="EO28" s="35">
        <f t="shared" si="64"/>
        <v>46</v>
      </c>
      <c r="EP28" s="35">
        <f t="shared" si="64"/>
        <v>4</v>
      </c>
      <c r="EQ28" s="35">
        <f t="shared" si="64"/>
        <v>20</v>
      </c>
      <c r="ER28" s="35">
        <f t="shared" ref="ER28:FE28" si="65">SUM(ER20:ER26)</f>
        <v>0</v>
      </c>
      <c r="ES28" s="35">
        <f t="shared" si="65"/>
        <v>12</v>
      </c>
      <c r="ET28" s="35">
        <f t="shared" si="65"/>
        <v>0</v>
      </c>
      <c r="EU28" s="35">
        <f t="shared" si="65"/>
        <v>0</v>
      </c>
      <c r="EV28" s="35">
        <f t="shared" si="65"/>
        <v>0</v>
      </c>
      <c r="EW28" s="35">
        <f t="shared" si="65"/>
        <v>36</v>
      </c>
      <c r="EX28" s="35">
        <f t="shared" si="65"/>
        <v>0</v>
      </c>
      <c r="EY28" s="35">
        <f t="shared" si="65"/>
        <v>0</v>
      </c>
      <c r="EZ28" s="35">
        <f t="shared" si="65"/>
        <v>0</v>
      </c>
      <c r="FA28" s="35">
        <f t="shared" si="65"/>
        <v>0</v>
      </c>
      <c r="FB28" s="35">
        <f t="shared" si="65"/>
        <v>0</v>
      </c>
      <c r="FC28" s="35">
        <f t="shared" si="65"/>
        <v>0</v>
      </c>
      <c r="FD28" s="35">
        <f t="shared" si="65"/>
        <v>0</v>
      </c>
      <c r="FE28" s="35">
        <f t="shared" si="65"/>
        <v>0</v>
      </c>
    </row>
    <row r="29" spans="1:161" x14ac:dyDescent="0.25">
      <c r="A29" s="38" t="s">
        <v>23</v>
      </c>
      <c r="I29" s="26"/>
      <c r="Q29" s="26"/>
      <c r="Y29" s="26"/>
      <c r="AF29" s="2"/>
      <c r="AG29" s="26"/>
      <c r="AN29" s="2"/>
      <c r="AO29" s="26"/>
      <c r="AV29" s="2"/>
      <c r="AW29" s="26"/>
      <c r="BD29" s="2"/>
      <c r="BE29" s="26"/>
      <c r="BL29" s="2"/>
      <c r="BM29" s="26"/>
      <c r="BT29" s="2"/>
      <c r="BU29" s="26"/>
      <c r="CB29" s="2"/>
      <c r="CC29" s="26"/>
      <c r="CJ29" s="2"/>
      <c r="CK29" s="26"/>
      <c r="CR29" s="2"/>
      <c r="CS29" s="26"/>
      <c r="CZ29" s="2"/>
      <c r="DA29" s="26"/>
      <c r="DH29" s="2"/>
      <c r="DI29" s="26"/>
      <c r="DP29" s="2"/>
      <c r="DQ29" s="26"/>
      <c r="DX29" s="2"/>
      <c r="DY29" s="26"/>
      <c r="EF29" s="2"/>
      <c r="EG29" s="26"/>
      <c r="EH29" s="2"/>
      <c r="EI29" s="2"/>
      <c r="EJ29" s="2"/>
      <c r="EK29" s="2"/>
      <c r="EL29" s="2"/>
      <c r="EM29" s="2"/>
      <c r="EN29" s="2"/>
      <c r="EO29" s="26"/>
      <c r="EP29" s="2"/>
      <c r="EQ29" s="2"/>
      <c r="ER29" s="2"/>
      <c r="ES29" s="2"/>
      <c r="ET29" s="2"/>
      <c r="EU29" s="2"/>
      <c r="EV29" s="2"/>
      <c r="EW29" s="26"/>
      <c r="EX29" s="2"/>
      <c r="EY29" s="2"/>
      <c r="EZ29" s="2"/>
      <c r="FA29" s="2"/>
      <c r="FB29" s="2"/>
      <c r="FC29" s="2"/>
      <c r="FD29" s="2"/>
      <c r="FE29" s="26"/>
    </row>
    <row r="30" spans="1:161" x14ac:dyDescent="0.25">
      <c r="A30" s="31" t="s">
        <v>32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1">
        <f t="shared" ref="I30:I38" si="66">SUM(B30:H30)</f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11">
        <f t="shared" ref="Q30:Q38" si="67">SUM(J30:P30)</f>
        <v>0</v>
      </c>
      <c r="R30" s="2">
        <v>0</v>
      </c>
      <c r="S30" s="2">
        <v>0</v>
      </c>
      <c r="T30" s="2">
        <v>28</v>
      </c>
      <c r="U30" s="2">
        <v>0</v>
      </c>
      <c r="V30" s="2">
        <v>0</v>
      </c>
      <c r="W30" s="2">
        <v>0</v>
      </c>
      <c r="X30" s="2">
        <v>0</v>
      </c>
      <c r="Y30" s="11">
        <f t="shared" si="3"/>
        <v>28</v>
      </c>
      <c r="Z30" s="2">
        <v>0</v>
      </c>
      <c r="AA30" s="2">
        <v>0</v>
      </c>
      <c r="AB30" s="2">
        <v>28</v>
      </c>
      <c r="AC30" s="2">
        <v>0</v>
      </c>
      <c r="AD30" s="2">
        <v>28</v>
      </c>
      <c r="AE30" s="2">
        <v>0</v>
      </c>
      <c r="AF30" s="2">
        <v>0</v>
      </c>
      <c r="AG30" s="11">
        <f t="shared" ref="AG30:AG38" si="68">SUM(Z30:AF30)</f>
        <v>56</v>
      </c>
      <c r="AH30" s="2">
        <v>0</v>
      </c>
      <c r="AI30" s="2">
        <v>0</v>
      </c>
      <c r="AJ30" s="2">
        <v>28</v>
      </c>
      <c r="AK30" s="2">
        <v>0</v>
      </c>
      <c r="AL30" s="2">
        <v>28</v>
      </c>
      <c r="AM30" s="2">
        <v>0</v>
      </c>
      <c r="AN30" s="2">
        <v>0</v>
      </c>
      <c r="AO30" s="11">
        <f t="shared" ref="AO30:AO38" si="69">SUM(AH30:AN30)</f>
        <v>56</v>
      </c>
      <c r="AP30" s="2">
        <v>0</v>
      </c>
      <c r="AQ30" s="2">
        <v>0</v>
      </c>
      <c r="AR30" s="2">
        <v>28</v>
      </c>
      <c r="AS30" s="2">
        <v>0</v>
      </c>
      <c r="AT30" s="2">
        <v>28</v>
      </c>
      <c r="AU30" s="2">
        <v>0</v>
      </c>
      <c r="AV30" s="2">
        <v>0</v>
      </c>
      <c r="AW30" s="11">
        <f t="shared" ref="AW30:AW38" si="70">SUM(AP30:AV30)</f>
        <v>56</v>
      </c>
      <c r="AX30" s="2">
        <v>0</v>
      </c>
      <c r="AY30" s="2">
        <v>0</v>
      </c>
      <c r="AZ30" s="2">
        <v>28</v>
      </c>
      <c r="BA30" s="2">
        <v>0</v>
      </c>
      <c r="BB30" s="2">
        <v>28</v>
      </c>
      <c r="BC30" s="2">
        <v>0</v>
      </c>
      <c r="BD30" s="2">
        <v>0</v>
      </c>
      <c r="BE30" s="11">
        <f t="shared" ref="BE30:BE38" si="71">SUM(AX30:BD30)</f>
        <v>56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11">
        <f t="shared" ref="BM30:BM38" si="72">SUM(BF30:BL30)</f>
        <v>0</v>
      </c>
      <c r="BN30" s="2">
        <v>0</v>
      </c>
      <c r="BO30" s="2">
        <v>0</v>
      </c>
      <c r="BP30" s="2">
        <v>28</v>
      </c>
      <c r="BQ30" s="2">
        <v>0</v>
      </c>
      <c r="BR30" s="2">
        <v>28</v>
      </c>
      <c r="BS30" s="2">
        <v>0</v>
      </c>
      <c r="BT30" s="2">
        <v>0</v>
      </c>
      <c r="BU30" s="11">
        <f t="shared" ref="BU30:BU38" si="73">SUM(BN30:BT30)</f>
        <v>56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11">
        <f t="shared" ref="CC30:CC38" si="74">SUM(BV30:CB30)</f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11">
        <f t="shared" ref="CK30:CK38" si="75">SUM(CD30:CJ30)</f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11">
        <f t="shared" ref="CS30:CS38" si="76">SUM(CL30:CR30)</f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v>0</v>
      </c>
      <c r="DA30" s="11">
        <f t="shared" ref="DA30:DA38" si="77">SUM(CT30:CZ30)</f>
        <v>0</v>
      </c>
      <c r="DB30" s="2">
        <v>0</v>
      </c>
      <c r="DC30" s="2">
        <v>0</v>
      </c>
      <c r="DD30" s="2">
        <v>0</v>
      </c>
      <c r="DE30" s="2">
        <v>0</v>
      </c>
      <c r="DF30" s="2">
        <v>0</v>
      </c>
      <c r="DG30" s="2">
        <v>0</v>
      </c>
      <c r="DH30" s="2">
        <v>0</v>
      </c>
      <c r="DI30" s="11">
        <f t="shared" ref="DI30:DI38" si="78">SUM(DB30:DH30)</f>
        <v>0</v>
      </c>
      <c r="DJ30" s="2">
        <v>0</v>
      </c>
      <c r="DK30" s="2">
        <v>0</v>
      </c>
      <c r="DL30" s="2">
        <v>40</v>
      </c>
      <c r="DM30" s="2">
        <v>16</v>
      </c>
      <c r="DN30" s="2">
        <v>40</v>
      </c>
      <c r="DO30" s="2">
        <v>16</v>
      </c>
      <c r="DP30" s="2">
        <v>0</v>
      </c>
      <c r="DQ30" s="11">
        <f t="shared" ref="DQ30:DQ38" si="79">SUM(DJ30:DP30)</f>
        <v>112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16</v>
      </c>
      <c r="DX30" s="2">
        <v>0</v>
      </c>
      <c r="DY30" s="11">
        <f t="shared" ref="DY30:DY38" si="80">SUM(DR30:DX30)</f>
        <v>16</v>
      </c>
      <c r="DZ30" s="2">
        <v>0</v>
      </c>
      <c r="EA30" s="2">
        <v>0</v>
      </c>
      <c r="EB30" s="2">
        <v>0</v>
      </c>
      <c r="EC30" s="2">
        <v>16</v>
      </c>
      <c r="ED30" s="2">
        <v>40</v>
      </c>
      <c r="EE30" s="2">
        <v>16</v>
      </c>
      <c r="EF30" s="2">
        <v>0</v>
      </c>
      <c r="EG30" s="11">
        <f t="shared" ref="EG30:EG38" si="81">SUM(DZ30:EF30)</f>
        <v>72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>
        <v>0</v>
      </c>
      <c r="EN30" s="2">
        <v>0</v>
      </c>
      <c r="EO30" s="11">
        <f t="shared" ref="EO30:EO38" si="82">SUM(EH30:EN30)</f>
        <v>0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0</v>
      </c>
      <c r="EW30" s="11">
        <f t="shared" ref="EW30:EW38" si="83">SUM(EP30:EV30)</f>
        <v>0</v>
      </c>
      <c r="EX30" s="2">
        <v>0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11">
        <f t="shared" ref="FE30:FE38" si="84">SUM(EX30:FD30)</f>
        <v>0</v>
      </c>
    </row>
    <row r="31" spans="1:161" x14ac:dyDescent="0.25">
      <c r="A31" s="31" t="s">
        <v>33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11">
        <f t="shared" si="66"/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11">
        <f t="shared" si="67"/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11">
        <f t="shared" si="3"/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11">
        <f t="shared" si="68"/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11">
        <f t="shared" si="69"/>
        <v>0</v>
      </c>
      <c r="AP31" s="2">
        <v>0</v>
      </c>
      <c r="AQ31" s="2">
        <v>23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11">
        <f t="shared" si="70"/>
        <v>23</v>
      </c>
      <c r="AX31" s="2">
        <v>0</v>
      </c>
      <c r="AY31" s="2">
        <v>23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11">
        <f t="shared" si="71"/>
        <v>23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11">
        <f t="shared" si="72"/>
        <v>0</v>
      </c>
      <c r="BN31" s="2">
        <v>0</v>
      </c>
      <c r="BO31" s="2">
        <v>25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11">
        <f t="shared" si="73"/>
        <v>25</v>
      </c>
      <c r="BV31" s="2">
        <v>0</v>
      </c>
      <c r="BW31" s="2">
        <v>25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11">
        <f t="shared" si="74"/>
        <v>25</v>
      </c>
      <c r="CD31" s="2">
        <v>0</v>
      </c>
      <c r="CE31" s="2">
        <v>25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11">
        <f t="shared" si="75"/>
        <v>25</v>
      </c>
      <c r="CL31" s="2">
        <v>0</v>
      </c>
      <c r="CM31" s="2">
        <v>25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11">
        <f t="shared" si="76"/>
        <v>25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v>0</v>
      </c>
      <c r="DA31" s="11">
        <f t="shared" si="77"/>
        <v>0</v>
      </c>
      <c r="DB31" s="2">
        <v>0</v>
      </c>
      <c r="DC31" s="2">
        <v>25</v>
      </c>
      <c r="DD31" s="2">
        <v>0</v>
      </c>
      <c r="DE31" s="2">
        <v>0</v>
      </c>
      <c r="DF31" s="2">
        <v>0</v>
      </c>
      <c r="DG31" s="2">
        <v>0</v>
      </c>
      <c r="DH31" s="2">
        <v>0</v>
      </c>
      <c r="DI31" s="11">
        <f t="shared" si="78"/>
        <v>25</v>
      </c>
      <c r="DJ31" s="2">
        <v>0</v>
      </c>
      <c r="DK31" s="2">
        <v>25</v>
      </c>
      <c r="DL31" s="2">
        <v>0</v>
      </c>
      <c r="DM31" s="2">
        <v>0</v>
      </c>
      <c r="DN31" s="2">
        <v>0</v>
      </c>
      <c r="DO31" s="2">
        <v>0</v>
      </c>
      <c r="DP31" s="2">
        <v>0</v>
      </c>
      <c r="DQ31" s="11">
        <f t="shared" si="79"/>
        <v>25</v>
      </c>
      <c r="DR31" s="2">
        <v>0</v>
      </c>
      <c r="DS31" s="55" t="s">
        <v>115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11">
        <f t="shared" si="80"/>
        <v>0</v>
      </c>
      <c r="DZ31" s="2">
        <v>0</v>
      </c>
      <c r="EA31" s="2">
        <v>23</v>
      </c>
      <c r="EB31" s="2">
        <v>0</v>
      </c>
      <c r="EC31" s="2">
        <v>0</v>
      </c>
      <c r="ED31" s="2">
        <v>0</v>
      </c>
      <c r="EE31" s="2">
        <v>0</v>
      </c>
      <c r="EF31" s="2">
        <v>0</v>
      </c>
      <c r="EG31" s="11">
        <f t="shared" si="81"/>
        <v>23</v>
      </c>
      <c r="EH31" s="2">
        <v>0</v>
      </c>
      <c r="EI31" s="2">
        <v>25</v>
      </c>
      <c r="EJ31" s="2">
        <v>0</v>
      </c>
      <c r="EK31" s="2">
        <v>0</v>
      </c>
      <c r="EL31" s="2">
        <v>0</v>
      </c>
      <c r="EM31" s="2">
        <v>0</v>
      </c>
      <c r="EN31" s="2">
        <v>0</v>
      </c>
      <c r="EO31" s="11">
        <f t="shared" si="82"/>
        <v>25</v>
      </c>
      <c r="EP31" s="2">
        <v>0</v>
      </c>
      <c r="EQ31" s="2">
        <v>25</v>
      </c>
      <c r="ER31" s="2">
        <v>0</v>
      </c>
      <c r="ES31" s="2">
        <v>0</v>
      </c>
      <c r="ET31" s="2">
        <v>0</v>
      </c>
      <c r="EU31" s="2">
        <v>0</v>
      </c>
      <c r="EV31" s="2">
        <v>0</v>
      </c>
      <c r="EW31" s="11">
        <f t="shared" si="83"/>
        <v>25</v>
      </c>
      <c r="EX31" s="2">
        <v>0</v>
      </c>
      <c r="EY31" s="2">
        <v>0</v>
      </c>
      <c r="EZ31" s="2">
        <v>0</v>
      </c>
      <c r="FA31" s="2">
        <v>0</v>
      </c>
      <c r="FB31" s="2">
        <v>0</v>
      </c>
      <c r="FC31" s="2">
        <v>0</v>
      </c>
      <c r="FD31" s="2">
        <v>0</v>
      </c>
      <c r="FE31" s="11">
        <f t="shared" si="84"/>
        <v>0</v>
      </c>
    </row>
    <row r="32" spans="1:161" x14ac:dyDescent="0.25">
      <c r="A32" s="31" t="s">
        <v>34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1">
        <f t="shared" si="66"/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11">
        <f t="shared" si="67"/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11">
        <f t="shared" si="3"/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11">
        <f t="shared" si="68"/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11">
        <f t="shared" si="69"/>
        <v>0</v>
      </c>
      <c r="AP32" s="2">
        <v>0</v>
      </c>
      <c r="AQ32" s="2">
        <v>0</v>
      </c>
      <c r="AR32" s="2">
        <v>50</v>
      </c>
      <c r="AS32" s="2">
        <v>0</v>
      </c>
      <c r="AT32" s="2">
        <v>0</v>
      </c>
      <c r="AU32" s="2">
        <v>0</v>
      </c>
      <c r="AV32" s="2">
        <v>0</v>
      </c>
      <c r="AW32" s="11">
        <f t="shared" si="70"/>
        <v>50</v>
      </c>
      <c r="AX32" s="2">
        <v>0</v>
      </c>
      <c r="AY32" s="2">
        <v>0</v>
      </c>
      <c r="AZ32" s="2">
        <v>0</v>
      </c>
      <c r="BA32" s="2">
        <v>50</v>
      </c>
      <c r="BB32" s="2">
        <v>0</v>
      </c>
      <c r="BC32" s="2">
        <v>0</v>
      </c>
      <c r="BD32" s="2">
        <v>0</v>
      </c>
      <c r="BE32" s="11">
        <f t="shared" si="71"/>
        <v>50</v>
      </c>
      <c r="BF32" s="2">
        <v>0</v>
      </c>
      <c r="BG32" s="2">
        <v>0</v>
      </c>
      <c r="BH32" s="2">
        <v>9</v>
      </c>
      <c r="BI32" s="2">
        <v>0</v>
      </c>
      <c r="BJ32" s="2">
        <v>0</v>
      </c>
      <c r="BK32" s="2">
        <v>0</v>
      </c>
      <c r="BL32" s="2">
        <v>0</v>
      </c>
      <c r="BM32" s="11">
        <f t="shared" si="72"/>
        <v>9</v>
      </c>
      <c r="BN32" s="2">
        <v>0</v>
      </c>
      <c r="BO32" s="2">
        <v>0</v>
      </c>
      <c r="BP32" s="2">
        <v>50</v>
      </c>
      <c r="BQ32" s="2">
        <v>0</v>
      </c>
      <c r="BR32" s="2">
        <v>0</v>
      </c>
      <c r="BS32" s="2">
        <v>0</v>
      </c>
      <c r="BT32" s="2">
        <v>0</v>
      </c>
      <c r="BU32" s="11">
        <f t="shared" si="73"/>
        <v>50</v>
      </c>
      <c r="BV32" s="2">
        <v>0</v>
      </c>
      <c r="BW32" s="2">
        <v>0</v>
      </c>
      <c r="BX32" s="2">
        <v>50</v>
      </c>
      <c r="BY32" s="2">
        <v>0</v>
      </c>
      <c r="BZ32" s="2">
        <v>0</v>
      </c>
      <c r="CA32" s="2">
        <v>0</v>
      </c>
      <c r="CB32" s="2">
        <v>0</v>
      </c>
      <c r="CC32" s="11">
        <f t="shared" si="74"/>
        <v>50</v>
      </c>
      <c r="CD32" s="2">
        <v>0</v>
      </c>
      <c r="CE32" s="2">
        <v>0</v>
      </c>
      <c r="CF32" s="2">
        <v>50</v>
      </c>
      <c r="CG32" s="2">
        <v>0</v>
      </c>
      <c r="CH32" s="2">
        <v>0</v>
      </c>
      <c r="CI32" s="2">
        <v>0</v>
      </c>
      <c r="CJ32" s="2">
        <v>0</v>
      </c>
      <c r="CK32" s="11">
        <f t="shared" si="75"/>
        <v>50</v>
      </c>
      <c r="CL32" s="2">
        <v>0</v>
      </c>
      <c r="CM32" s="2">
        <v>0</v>
      </c>
      <c r="CN32" s="2">
        <v>50</v>
      </c>
      <c r="CO32" s="2">
        <v>0</v>
      </c>
      <c r="CP32" s="2">
        <v>0</v>
      </c>
      <c r="CQ32" s="2">
        <v>0</v>
      </c>
      <c r="CR32" s="2">
        <v>0</v>
      </c>
      <c r="CS32" s="11">
        <f t="shared" si="76"/>
        <v>50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v>0</v>
      </c>
      <c r="DA32" s="11">
        <f t="shared" si="77"/>
        <v>0</v>
      </c>
      <c r="DB32" s="2">
        <v>0</v>
      </c>
      <c r="DC32" s="2">
        <v>0</v>
      </c>
      <c r="DD32" s="2">
        <v>50</v>
      </c>
      <c r="DE32" s="2">
        <v>0</v>
      </c>
      <c r="DF32" s="2">
        <v>0</v>
      </c>
      <c r="DG32" s="2">
        <v>0</v>
      </c>
      <c r="DH32" s="2">
        <v>0</v>
      </c>
      <c r="DI32" s="11">
        <f t="shared" si="78"/>
        <v>50</v>
      </c>
      <c r="DJ32" s="2">
        <v>0</v>
      </c>
      <c r="DK32" s="2">
        <v>0</v>
      </c>
      <c r="DL32" s="2">
        <v>50</v>
      </c>
      <c r="DM32" s="2">
        <v>0</v>
      </c>
      <c r="DN32" s="2">
        <v>0</v>
      </c>
      <c r="DO32" s="2">
        <v>0</v>
      </c>
      <c r="DP32" s="2">
        <v>0</v>
      </c>
      <c r="DQ32" s="11">
        <f t="shared" si="79"/>
        <v>50</v>
      </c>
      <c r="DR32" s="2">
        <v>0</v>
      </c>
      <c r="DS32" s="2">
        <v>0</v>
      </c>
      <c r="DT32" s="2">
        <v>50</v>
      </c>
      <c r="DU32" s="2">
        <v>0</v>
      </c>
      <c r="DV32" s="2">
        <v>0</v>
      </c>
      <c r="DW32" s="2">
        <v>0</v>
      </c>
      <c r="DX32" s="2">
        <v>0</v>
      </c>
      <c r="DY32" s="11">
        <f t="shared" si="80"/>
        <v>50</v>
      </c>
      <c r="DZ32" s="2">
        <v>0</v>
      </c>
      <c r="EA32" s="2">
        <v>0</v>
      </c>
      <c r="EB32" s="2">
        <v>50</v>
      </c>
      <c r="EC32" s="2">
        <v>0</v>
      </c>
      <c r="ED32" s="2">
        <v>0</v>
      </c>
      <c r="EE32" s="2">
        <v>0</v>
      </c>
      <c r="EF32" s="2">
        <v>0</v>
      </c>
      <c r="EG32" s="11">
        <f t="shared" si="81"/>
        <v>50</v>
      </c>
      <c r="EH32" s="2">
        <v>0</v>
      </c>
      <c r="EI32" s="2">
        <v>0</v>
      </c>
      <c r="EJ32" s="2">
        <v>50</v>
      </c>
      <c r="EK32" s="2">
        <v>0</v>
      </c>
      <c r="EL32" s="2">
        <v>0</v>
      </c>
      <c r="EM32" s="2">
        <v>0</v>
      </c>
      <c r="EN32" s="2">
        <v>0</v>
      </c>
      <c r="EO32" s="11">
        <f t="shared" si="82"/>
        <v>50</v>
      </c>
      <c r="EP32" s="2">
        <v>0</v>
      </c>
      <c r="EQ32" s="2">
        <v>0</v>
      </c>
      <c r="ER32" s="2">
        <v>50</v>
      </c>
      <c r="ES32" s="2">
        <v>0</v>
      </c>
      <c r="ET32" s="2">
        <v>0</v>
      </c>
      <c r="EU32" s="2">
        <v>0</v>
      </c>
      <c r="EV32" s="2">
        <v>0</v>
      </c>
      <c r="EW32" s="11">
        <f t="shared" si="83"/>
        <v>50</v>
      </c>
      <c r="EX32" s="2">
        <v>0</v>
      </c>
      <c r="EY32" s="2">
        <v>0</v>
      </c>
      <c r="EZ32" s="2">
        <v>0</v>
      </c>
      <c r="FA32" s="2">
        <v>0</v>
      </c>
      <c r="FB32" s="2">
        <v>0</v>
      </c>
      <c r="FC32" s="2">
        <v>0</v>
      </c>
      <c r="FD32" s="2">
        <v>0</v>
      </c>
      <c r="FE32" s="11">
        <f t="shared" si="84"/>
        <v>0</v>
      </c>
    </row>
    <row r="33" spans="1:161" x14ac:dyDescent="0.25">
      <c r="A33" s="31" t="s">
        <v>35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1">
        <f t="shared" si="66"/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11">
        <f t="shared" si="67"/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11">
        <f t="shared" si="3"/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11">
        <f t="shared" si="68"/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11">
        <f t="shared" si="69"/>
        <v>0</v>
      </c>
      <c r="AP33" s="2">
        <v>50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11">
        <f t="shared" si="70"/>
        <v>50</v>
      </c>
      <c r="AX33" s="2">
        <v>50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1">
        <f t="shared" si="71"/>
        <v>50</v>
      </c>
      <c r="BF33" s="2">
        <v>50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11">
        <f t="shared" si="72"/>
        <v>50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11">
        <f t="shared" si="73"/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11">
        <f t="shared" si="74"/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11">
        <f t="shared" si="75"/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11">
        <f t="shared" si="76"/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v>0</v>
      </c>
      <c r="DA33" s="11">
        <f t="shared" si="77"/>
        <v>0</v>
      </c>
      <c r="DB33" s="2">
        <v>0</v>
      </c>
      <c r="DC33" s="2">
        <v>0</v>
      </c>
      <c r="DD33" s="2">
        <v>0</v>
      </c>
      <c r="DE33" s="2">
        <v>0</v>
      </c>
      <c r="DF33" s="2">
        <v>0</v>
      </c>
      <c r="DG33" s="2">
        <v>0</v>
      </c>
      <c r="DH33" s="2">
        <v>0</v>
      </c>
      <c r="DI33" s="11">
        <f t="shared" si="78"/>
        <v>0</v>
      </c>
      <c r="DJ33" s="2">
        <v>0</v>
      </c>
      <c r="DK33" s="2">
        <v>0</v>
      </c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11">
        <f t="shared" si="79"/>
        <v>0</v>
      </c>
      <c r="DR33" s="2">
        <v>0</v>
      </c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11">
        <f t="shared" si="80"/>
        <v>0</v>
      </c>
      <c r="DZ33" s="2">
        <v>25</v>
      </c>
      <c r="EA33" s="2">
        <v>0</v>
      </c>
      <c r="EB33" s="2">
        <v>0</v>
      </c>
      <c r="EC33" s="2">
        <v>0</v>
      </c>
      <c r="ED33" s="2">
        <v>0</v>
      </c>
      <c r="EE33" s="2">
        <v>0</v>
      </c>
      <c r="EF33" s="2">
        <v>0</v>
      </c>
      <c r="EG33" s="11">
        <f t="shared" si="81"/>
        <v>25</v>
      </c>
      <c r="EH33" s="2">
        <v>25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11">
        <f t="shared" si="82"/>
        <v>25</v>
      </c>
      <c r="EP33" s="2">
        <v>25</v>
      </c>
      <c r="EQ33" s="2">
        <v>0</v>
      </c>
      <c r="ER33" s="2">
        <v>0</v>
      </c>
      <c r="ES33" s="2">
        <v>0</v>
      </c>
      <c r="ET33" s="2">
        <v>0</v>
      </c>
      <c r="EU33" s="2">
        <v>0</v>
      </c>
      <c r="EV33" s="2">
        <v>0</v>
      </c>
      <c r="EW33" s="11">
        <f t="shared" si="83"/>
        <v>25</v>
      </c>
      <c r="EX33" s="2">
        <v>0</v>
      </c>
      <c r="EY33" s="2">
        <v>0</v>
      </c>
      <c r="EZ33" s="2">
        <v>0</v>
      </c>
      <c r="FA33" s="2">
        <v>0</v>
      </c>
      <c r="FB33" s="2">
        <v>0</v>
      </c>
      <c r="FC33" s="2">
        <v>0</v>
      </c>
      <c r="FD33" s="2">
        <v>0</v>
      </c>
      <c r="FE33" s="11">
        <f t="shared" si="84"/>
        <v>0</v>
      </c>
    </row>
    <row r="34" spans="1:161" x14ac:dyDescent="0.25">
      <c r="A34" s="31" t="s">
        <v>36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1">
        <f t="shared" si="66"/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11">
        <f t="shared" si="67"/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11">
        <f t="shared" si="3"/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11">
        <f t="shared" si="68"/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11">
        <f t="shared" si="69"/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11">
        <f t="shared" si="70"/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11">
        <f t="shared" si="71"/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11">
        <f t="shared" si="72"/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11">
        <f t="shared" si="73"/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11">
        <f t="shared" si="74"/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11">
        <f t="shared" si="75"/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11">
        <f t="shared" si="76"/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11">
        <f t="shared" si="77"/>
        <v>0</v>
      </c>
      <c r="DB34" s="2">
        <v>0</v>
      </c>
      <c r="DC34" s="2">
        <v>0</v>
      </c>
      <c r="DD34" s="2">
        <v>0</v>
      </c>
      <c r="DE34" s="2">
        <v>0</v>
      </c>
      <c r="DF34" s="2">
        <v>0</v>
      </c>
      <c r="DG34" s="2">
        <v>0</v>
      </c>
      <c r="DH34" s="2">
        <v>0</v>
      </c>
      <c r="DI34" s="11">
        <f t="shared" si="78"/>
        <v>0</v>
      </c>
      <c r="DJ34" s="2">
        <v>0</v>
      </c>
      <c r="DK34" s="2">
        <v>0</v>
      </c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11">
        <f t="shared" si="79"/>
        <v>0</v>
      </c>
      <c r="DR34" s="2">
        <v>0</v>
      </c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11">
        <f t="shared" si="80"/>
        <v>0</v>
      </c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>
        <v>0</v>
      </c>
      <c r="EG34" s="11">
        <f t="shared" si="81"/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>
        <v>0</v>
      </c>
      <c r="EN34" s="2">
        <v>0</v>
      </c>
      <c r="EO34" s="11">
        <f t="shared" si="82"/>
        <v>0</v>
      </c>
      <c r="EP34" s="2">
        <v>0</v>
      </c>
      <c r="EQ34" s="2">
        <v>0</v>
      </c>
      <c r="ER34" s="2">
        <v>0</v>
      </c>
      <c r="ES34" s="2">
        <v>0</v>
      </c>
      <c r="ET34" s="2">
        <v>0</v>
      </c>
      <c r="EU34" s="2">
        <v>0</v>
      </c>
      <c r="EV34" s="2">
        <v>0</v>
      </c>
      <c r="EW34" s="11">
        <f t="shared" si="83"/>
        <v>0</v>
      </c>
      <c r="EX34" s="2">
        <v>0</v>
      </c>
      <c r="EY34" s="2">
        <v>0</v>
      </c>
      <c r="EZ34" s="2">
        <v>0</v>
      </c>
      <c r="FA34" s="2">
        <v>0</v>
      </c>
      <c r="FB34" s="2">
        <v>0</v>
      </c>
      <c r="FC34" s="2">
        <v>0</v>
      </c>
      <c r="FD34" s="2">
        <v>0</v>
      </c>
      <c r="FE34" s="11">
        <f t="shared" si="84"/>
        <v>0</v>
      </c>
    </row>
    <row r="35" spans="1:161" x14ac:dyDescent="0.25">
      <c r="A35" s="31" t="s">
        <v>37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1">
        <f t="shared" si="66"/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11">
        <f t="shared" si="67"/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11">
        <f t="shared" si="3"/>
        <v>0</v>
      </c>
      <c r="Z35" s="2">
        <v>22</v>
      </c>
      <c r="AA35" s="2">
        <v>24</v>
      </c>
      <c r="AB35" s="2">
        <v>0</v>
      </c>
      <c r="AC35" s="2">
        <v>24</v>
      </c>
      <c r="AD35" s="2">
        <v>20</v>
      </c>
      <c r="AE35" s="2">
        <v>0</v>
      </c>
      <c r="AF35" s="2">
        <v>0</v>
      </c>
      <c r="AG35" s="11">
        <f t="shared" si="68"/>
        <v>90</v>
      </c>
      <c r="AH35" s="2">
        <v>22</v>
      </c>
      <c r="AI35" s="2">
        <v>24</v>
      </c>
      <c r="AJ35" s="2">
        <v>0</v>
      </c>
      <c r="AK35" s="2">
        <v>24</v>
      </c>
      <c r="AL35" s="2">
        <v>20</v>
      </c>
      <c r="AM35" s="2">
        <v>40</v>
      </c>
      <c r="AN35" s="2">
        <v>0</v>
      </c>
      <c r="AO35" s="11">
        <f t="shared" si="69"/>
        <v>130</v>
      </c>
      <c r="AP35" s="2">
        <v>22</v>
      </c>
      <c r="AQ35" s="2">
        <v>24</v>
      </c>
      <c r="AR35" s="2">
        <v>0</v>
      </c>
      <c r="AS35" s="2">
        <v>24</v>
      </c>
      <c r="AT35" s="2">
        <v>20</v>
      </c>
      <c r="AU35" s="2">
        <v>0</v>
      </c>
      <c r="AV35" s="2">
        <v>0</v>
      </c>
      <c r="AW35" s="11">
        <f t="shared" si="70"/>
        <v>90</v>
      </c>
      <c r="AX35" s="2">
        <v>22</v>
      </c>
      <c r="AY35" s="2">
        <v>0</v>
      </c>
      <c r="AZ35" s="2">
        <v>0</v>
      </c>
      <c r="BA35" s="2">
        <v>24</v>
      </c>
      <c r="BB35" s="2">
        <v>20</v>
      </c>
      <c r="BC35" s="2">
        <v>20</v>
      </c>
      <c r="BD35" s="2">
        <v>0</v>
      </c>
      <c r="BE35" s="11">
        <f t="shared" si="71"/>
        <v>86</v>
      </c>
      <c r="BF35" s="2">
        <v>22</v>
      </c>
      <c r="BG35" s="2">
        <v>0</v>
      </c>
      <c r="BH35" s="2">
        <v>0</v>
      </c>
      <c r="BI35" s="2">
        <v>24</v>
      </c>
      <c r="BJ35" s="2">
        <v>20</v>
      </c>
      <c r="BK35" s="2">
        <v>0</v>
      </c>
      <c r="BL35" s="2">
        <v>0</v>
      </c>
      <c r="BM35" s="11">
        <f t="shared" si="72"/>
        <v>66</v>
      </c>
      <c r="BN35" s="2">
        <v>0</v>
      </c>
      <c r="BO35" s="2">
        <v>24</v>
      </c>
      <c r="BP35" s="2">
        <v>0</v>
      </c>
      <c r="BQ35" s="2">
        <v>24</v>
      </c>
      <c r="BR35" s="2">
        <v>20</v>
      </c>
      <c r="BS35" s="2">
        <v>0</v>
      </c>
      <c r="BT35" s="2">
        <v>0</v>
      </c>
      <c r="BU35" s="11">
        <f t="shared" si="73"/>
        <v>68</v>
      </c>
      <c r="BV35" s="2">
        <v>0</v>
      </c>
      <c r="BW35" s="2">
        <v>24</v>
      </c>
      <c r="BX35" s="2">
        <v>0</v>
      </c>
      <c r="BY35" s="2">
        <v>20</v>
      </c>
      <c r="BZ35" s="2">
        <v>20</v>
      </c>
      <c r="CA35" s="2">
        <v>0</v>
      </c>
      <c r="CB35" s="2">
        <v>0</v>
      </c>
      <c r="CC35" s="11">
        <f t="shared" si="74"/>
        <v>64</v>
      </c>
      <c r="CD35" s="2">
        <v>0</v>
      </c>
      <c r="CE35" s="2">
        <v>24</v>
      </c>
      <c r="CF35" s="2">
        <v>0</v>
      </c>
      <c r="CG35" s="2">
        <v>24</v>
      </c>
      <c r="CH35" s="2">
        <v>0</v>
      </c>
      <c r="CI35" s="2">
        <v>20</v>
      </c>
      <c r="CJ35" s="2">
        <v>0</v>
      </c>
      <c r="CK35" s="11">
        <f t="shared" si="75"/>
        <v>68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11">
        <f t="shared" si="76"/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11">
        <f t="shared" si="77"/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</v>
      </c>
      <c r="DI35" s="11">
        <f t="shared" si="78"/>
        <v>0</v>
      </c>
      <c r="DJ35" s="2">
        <v>0</v>
      </c>
      <c r="DK35" s="2">
        <v>0</v>
      </c>
      <c r="DL35" s="2">
        <v>0</v>
      </c>
      <c r="DM35" s="2">
        <v>0</v>
      </c>
      <c r="DN35" s="2">
        <v>0</v>
      </c>
      <c r="DO35" s="2">
        <v>0</v>
      </c>
      <c r="DP35" s="2">
        <v>0</v>
      </c>
      <c r="DQ35" s="11">
        <f t="shared" si="79"/>
        <v>0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</v>
      </c>
      <c r="DX35" s="2">
        <v>0</v>
      </c>
      <c r="DY35" s="11">
        <f t="shared" si="80"/>
        <v>0</v>
      </c>
      <c r="DZ35" s="2">
        <v>0</v>
      </c>
      <c r="EA35" s="2">
        <v>0</v>
      </c>
      <c r="EB35" s="2">
        <v>0</v>
      </c>
      <c r="EC35" s="2">
        <v>0</v>
      </c>
      <c r="ED35" s="2">
        <v>0</v>
      </c>
      <c r="EE35" s="2">
        <v>0</v>
      </c>
      <c r="EF35" s="2">
        <v>0</v>
      </c>
      <c r="EG35" s="11">
        <f t="shared" si="81"/>
        <v>0</v>
      </c>
      <c r="EH35" s="2">
        <v>0</v>
      </c>
      <c r="EI35" s="2">
        <v>9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11">
        <f t="shared" si="82"/>
        <v>9</v>
      </c>
      <c r="EP35" s="2">
        <v>0</v>
      </c>
      <c r="EQ35" s="2">
        <v>9</v>
      </c>
      <c r="ER35" s="2">
        <v>0</v>
      </c>
      <c r="ES35" s="2">
        <v>0</v>
      </c>
      <c r="ET35" s="2">
        <v>0</v>
      </c>
      <c r="EU35" s="2">
        <v>0</v>
      </c>
      <c r="EV35" s="2">
        <v>0</v>
      </c>
      <c r="EW35" s="11">
        <f t="shared" si="83"/>
        <v>9</v>
      </c>
      <c r="EX35" s="2">
        <v>0</v>
      </c>
      <c r="EY35" s="2"/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11">
        <f t="shared" si="84"/>
        <v>0</v>
      </c>
    </row>
    <row r="36" spans="1:161" x14ac:dyDescent="0.25">
      <c r="A36" s="31" t="s">
        <v>38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1">
        <f t="shared" si="66"/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11">
        <f t="shared" si="67"/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11">
        <f t="shared" si="3"/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11">
        <f t="shared" si="68"/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11">
        <f t="shared" si="69"/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11">
        <f t="shared" si="70"/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11">
        <f t="shared" si="71"/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11">
        <f t="shared" si="72"/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11">
        <f t="shared" si="73"/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11">
        <f t="shared" si="74"/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11">
        <f t="shared" si="75"/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11">
        <f t="shared" si="76"/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v>0</v>
      </c>
      <c r="DA36" s="11">
        <f t="shared" si="77"/>
        <v>0</v>
      </c>
      <c r="DB36" s="2">
        <v>0</v>
      </c>
      <c r="DC36" s="2">
        <v>0</v>
      </c>
      <c r="DD36" s="2">
        <v>0</v>
      </c>
      <c r="DE36" s="2">
        <v>0</v>
      </c>
      <c r="DF36" s="2">
        <v>0</v>
      </c>
      <c r="DG36" s="2">
        <v>0</v>
      </c>
      <c r="DH36" s="2">
        <v>0</v>
      </c>
      <c r="DI36" s="11">
        <f t="shared" si="78"/>
        <v>0</v>
      </c>
      <c r="DJ36" s="2">
        <v>0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11">
        <f t="shared" si="79"/>
        <v>0</v>
      </c>
      <c r="DR36" s="2">
        <v>0</v>
      </c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11">
        <f t="shared" si="80"/>
        <v>0</v>
      </c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11">
        <f t="shared" si="81"/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11">
        <f t="shared" si="82"/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11">
        <f t="shared" si="83"/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11">
        <f t="shared" si="84"/>
        <v>0</v>
      </c>
    </row>
    <row r="37" spans="1:161" x14ac:dyDescent="0.25">
      <c r="A37" s="31" t="s">
        <v>112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5">
        <f t="shared" si="66"/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5">
        <f t="shared" si="67"/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5">
        <f t="shared" si="3"/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5">
        <f t="shared" si="68"/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5">
        <f t="shared" si="69"/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5">
        <f t="shared" si="70"/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5">
        <f t="shared" si="71"/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5">
        <f t="shared" si="72"/>
        <v>0</v>
      </c>
      <c r="BN37" s="2">
        <v>10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5">
        <f t="shared" si="73"/>
        <v>10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5">
        <f t="shared" si="74"/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5">
        <f t="shared" si="75"/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5">
        <f t="shared" si="76"/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5">
        <f t="shared" si="77"/>
        <v>0</v>
      </c>
      <c r="DB37" s="2">
        <v>0</v>
      </c>
      <c r="DC37" s="2">
        <v>0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5">
        <f t="shared" si="78"/>
        <v>0</v>
      </c>
      <c r="DJ37" s="2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5">
        <f t="shared" si="79"/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2">
        <v>0</v>
      </c>
      <c r="DY37" s="25">
        <f t="shared" si="80"/>
        <v>0</v>
      </c>
      <c r="DZ37" s="2">
        <v>50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5">
        <f t="shared" si="81"/>
        <v>50</v>
      </c>
      <c r="EH37" s="2">
        <v>50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5">
        <f t="shared" si="82"/>
        <v>50</v>
      </c>
      <c r="EP37" s="2">
        <v>50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5">
        <f t="shared" si="83"/>
        <v>50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5">
        <f t="shared" si="84"/>
        <v>0</v>
      </c>
    </row>
    <row r="38" spans="1:161" x14ac:dyDescent="0.25">
      <c r="A38" s="31" t="s">
        <v>53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5">
        <f t="shared" si="66"/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5">
        <f t="shared" si="67"/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5">
        <f t="shared" si="3"/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5">
        <f t="shared" si="68"/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5">
        <f t="shared" si="69"/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5">
        <f t="shared" si="70"/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5">
        <f t="shared" si="71"/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5">
        <f t="shared" si="72"/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5">
        <f t="shared" si="73"/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5">
        <f t="shared" si="74"/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5">
        <f t="shared" si="75"/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5">
        <f t="shared" si="76"/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5">
        <f t="shared" si="77"/>
        <v>0</v>
      </c>
      <c r="DB38" s="2">
        <v>0</v>
      </c>
      <c r="DC38" s="2">
        <v>0</v>
      </c>
      <c r="DD38" s="2">
        <v>0</v>
      </c>
      <c r="DE38" s="2">
        <v>0</v>
      </c>
      <c r="DF38" s="2">
        <v>0</v>
      </c>
      <c r="DG38" s="2">
        <v>0</v>
      </c>
      <c r="DH38" s="2">
        <v>0</v>
      </c>
      <c r="DI38" s="25">
        <f t="shared" si="78"/>
        <v>0</v>
      </c>
      <c r="DJ38" s="2">
        <v>0</v>
      </c>
      <c r="DK38" s="2">
        <v>0</v>
      </c>
      <c r="DL38" s="2">
        <v>0</v>
      </c>
      <c r="DM38" s="2">
        <v>0</v>
      </c>
      <c r="DN38" s="2">
        <v>0</v>
      </c>
      <c r="DO38" s="2">
        <v>0</v>
      </c>
      <c r="DP38" s="2">
        <v>0</v>
      </c>
      <c r="DQ38" s="25">
        <f t="shared" si="79"/>
        <v>0</v>
      </c>
      <c r="DR38" s="2">
        <v>0</v>
      </c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5">
        <f t="shared" si="80"/>
        <v>0</v>
      </c>
      <c r="DZ38" s="2">
        <v>0</v>
      </c>
      <c r="EA38" s="2">
        <v>0</v>
      </c>
      <c r="EB38" s="2">
        <v>0</v>
      </c>
      <c r="EC38" s="2">
        <v>8</v>
      </c>
      <c r="ED38" s="2">
        <v>0</v>
      </c>
      <c r="EE38" s="2">
        <v>0</v>
      </c>
      <c r="EF38" s="2">
        <v>0</v>
      </c>
      <c r="EG38" s="25">
        <f t="shared" si="81"/>
        <v>8</v>
      </c>
      <c r="EH38" s="2">
        <v>0</v>
      </c>
      <c r="EI38" s="2">
        <v>0</v>
      </c>
      <c r="EJ38" s="2">
        <v>0</v>
      </c>
      <c r="EK38" s="2">
        <v>8</v>
      </c>
      <c r="EL38" s="2">
        <v>0</v>
      </c>
      <c r="EM38" s="2">
        <v>0</v>
      </c>
      <c r="EN38" s="2">
        <v>0</v>
      </c>
      <c r="EO38" s="25">
        <f t="shared" si="82"/>
        <v>8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5">
        <f t="shared" si="83"/>
        <v>0</v>
      </c>
      <c r="EX38" s="2">
        <v>0</v>
      </c>
      <c r="EY38" s="2">
        <v>0</v>
      </c>
      <c r="EZ38" s="2">
        <v>0</v>
      </c>
      <c r="FA38" s="2">
        <v>8</v>
      </c>
      <c r="FB38" s="2">
        <v>0</v>
      </c>
      <c r="FC38" s="2">
        <v>0</v>
      </c>
      <c r="FD38" s="2">
        <v>0</v>
      </c>
      <c r="FE38" s="25">
        <f t="shared" si="84"/>
        <v>8</v>
      </c>
    </row>
    <row r="39" spans="1:161" x14ac:dyDescent="0.25">
      <c r="A39" s="34" t="s">
        <v>18</v>
      </c>
      <c r="B39" s="36">
        <f>SUM(B30:B38)</f>
        <v>0</v>
      </c>
      <c r="C39" s="36">
        <f t="shared" ref="C39:I39" si="85">SUM(C30:C38)</f>
        <v>0</v>
      </c>
      <c r="D39" s="36">
        <f t="shared" si="85"/>
        <v>0</v>
      </c>
      <c r="E39" s="36">
        <f t="shared" si="85"/>
        <v>0</v>
      </c>
      <c r="F39" s="36">
        <f t="shared" si="85"/>
        <v>0</v>
      </c>
      <c r="G39" s="36">
        <f t="shared" si="85"/>
        <v>0</v>
      </c>
      <c r="H39" s="36">
        <f t="shared" si="85"/>
        <v>0</v>
      </c>
      <c r="I39" s="36">
        <f t="shared" si="85"/>
        <v>0</v>
      </c>
      <c r="J39" s="36">
        <f>SUM(J30:J38)</f>
        <v>0</v>
      </c>
      <c r="K39" s="36">
        <f t="shared" ref="K39:Q39" si="86">SUM(K30:K38)</f>
        <v>0</v>
      </c>
      <c r="L39" s="36">
        <f t="shared" si="86"/>
        <v>0</v>
      </c>
      <c r="M39" s="36">
        <f t="shared" si="86"/>
        <v>0</v>
      </c>
      <c r="N39" s="36">
        <f t="shared" si="86"/>
        <v>0</v>
      </c>
      <c r="O39" s="36">
        <f t="shared" si="86"/>
        <v>0</v>
      </c>
      <c r="P39" s="36">
        <f t="shared" si="86"/>
        <v>0</v>
      </c>
      <c r="Q39" s="36">
        <f t="shared" si="86"/>
        <v>0</v>
      </c>
      <c r="R39" s="36">
        <f>SUM(R30:R38)</f>
        <v>0</v>
      </c>
      <c r="S39" s="36">
        <f t="shared" ref="S39:Y39" si="87">SUM(S30:S38)</f>
        <v>0</v>
      </c>
      <c r="T39" s="36">
        <f t="shared" si="87"/>
        <v>28</v>
      </c>
      <c r="U39" s="36">
        <f t="shared" si="87"/>
        <v>0</v>
      </c>
      <c r="V39" s="36">
        <f t="shared" si="87"/>
        <v>0</v>
      </c>
      <c r="W39" s="36">
        <f t="shared" si="87"/>
        <v>0</v>
      </c>
      <c r="X39" s="36">
        <f t="shared" si="87"/>
        <v>0</v>
      </c>
      <c r="Y39" s="36">
        <f t="shared" si="87"/>
        <v>28</v>
      </c>
      <c r="Z39" s="36">
        <f>SUM(Z30:Z38)</f>
        <v>22</v>
      </c>
      <c r="AA39" s="36">
        <f t="shared" ref="AA39:AG39" si="88">SUM(AA30:AA38)</f>
        <v>24</v>
      </c>
      <c r="AB39" s="36">
        <f t="shared" si="88"/>
        <v>28</v>
      </c>
      <c r="AC39" s="36">
        <f t="shared" si="88"/>
        <v>24</v>
      </c>
      <c r="AD39" s="36">
        <f t="shared" si="88"/>
        <v>48</v>
      </c>
      <c r="AE39" s="36">
        <f t="shared" si="88"/>
        <v>0</v>
      </c>
      <c r="AF39" s="36">
        <f t="shared" si="88"/>
        <v>0</v>
      </c>
      <c r="AG39" s="36">
        <f t="shared" si="88"/>
        <v>146</v>
      </c>
      <c r="AH39" s="36">
        <f>SUM(AH30:AH38)</f>
        <v>22</v>
      </c>
      <c r="AI39" s="36">
        <f t="shared" ref="AI39:AO39" si="89">SUM(AI30:AI38)</f>
        <v>24</v>
      </c>
      <c r="AJ39" s="36">
        <f t="shared" si="89"/>
        <v>28</v>
      </c>
      <c r="AK39" s="36">
        <f t="shared" si="89"/>
        <v>24</v>
      </c>
      <c r="AL39" s="36">
        <f t="shared" si="89"/>
        <v>48</v>
      </c>
      <c r="AM39" s="36">
        <f t="shared" si="89"/>
        <v>40</v>
      </c>
      <c r="AN39" s="36">
        <f t="shared" si="89"/>
        <v>0</v>
      </c>
      <c r="AO39" s="36">
        <f t="shared" si="89"/>
        <v>186</v>
      </c>
      <c r="AP39" s="36">
        <f>SUM(AP30:AP38)</f>
        <v>72</v>
      </c>
      <c r="AQ39" s="36">
        <f t="shared" ref="AQ39:AW39" si="90">SUM(AQ30:AQ38)</f>
        <v>47</v>
      </c>
      <c r="AR39" s="36">
        <f t="shared" si="90"/>
        <v>78</v>
      </c>
      <c r="AS39" s="36">
        <f t="shared" si="90"/>
        <v>24</v>
      </c>
      <c r="AT39" s="36">
        <f t="shared" si="90"/>
        <v>48</v>
      </c>
      <c r="AU39" s="36">
        <f t="shared" si="90"/>
        <v>0</v>
      </c>
      <c r="AV39" s="36">
        <f t="shared" si="90"/>
        <v>0</v>
      </c>
      <c r="AW39" s="36">
        <f t="shared" si="90"/>
        <v>269</v>
      </c>
      <c r="AX39" s="36">
        <f>SUM(AX30:AX38)</f>
        <v>72</v>
      </c>
      <c r="AY39" s="36">
        <f t="shared" ref="AY39:BE39" si="91">SUM(AY30:AY38)</f>
        <v>23</v>
      </c>
      <c r="AZ39" s="36">
        <f t="shared" si="91"/>
        <v>28</v>
      </c>
      <c r="BA39" s="36">
        <f t="shared" si="91"/>
        <v>74</v>
      </c>
      <c r="BB39" s="36">
        <f t="shared" si="91"/>
        <v>48</v>
      </c>
      <c r="BC39" s="36">
        <f t="shared" si="91"/>
        <v>20</v>
      </c>
      <c r="BD39" s="36">
        <f t="shared" si="91"/>
        <v>0</v>
      </c>
      <c r="BE39" s="36">
        <f t="shared" si="91"/>
        <v>265</v>
      </c>
      <c r="BF39" s="36">
        <f>SUM(BF30:BF38)</f>
        <v>72</v>
      </c>
      <c r="BG39" s="36">
        <f t="shared" ref="BG39:BM39" si="92">SUM(BG30:BG38)</f>
        <v>0</v>
      </c>
      <c r="BH39" s="36">
        <f t="shared" si="92"/>
        <v>9</v>
      </c>
      <c r="BI39" s="36">
        <f t="shared" si="92"/>
        <v>24</v>
      </c>
      <c r="BJ39" s="36">
        <f t="shared" si="92"/>
        <v>20</v>
      </c>
      <c r="BK39" s="36">
        <f t="shared" si="92"/>
        <v>0</v>
      </c>
      <c r="BL39" s="36">
        <f t="shared" si="92"/>
        <v>0</v>
      </c>
      <c r="BM39" s="36">
        <f t="shared" si="92"/>
        <v>125</v>
      </c>
      <c r="BN39" s="36">
        <f>SUM(BN30:BN38)</f>
        <v>10</v>
      </c>
      <c r="BO39" s="36">
        <f t="shared" ref="BO39:BU39" si="93">SUM(BO30:BO38)</f>
        <v>49</v>
      </c>
      <c r="BP39" s="36">
        <f t="shared" si="93"/>
        <v>78</v>
      </c>
      <c r="BQ39" s="36">
        <f t="shared" si="93"/>
        <v>24</v>
      </c>
      <c r="BR39" s="36">
        <f t="shared" si="93"/>
        <v>48</v>
      </c>
      <c r="BS39" s="36">
        <f t="shared" si="93"/>
        <v>0</v>
      </c>
      <c r="BT39" s="36">
        <f t="shared" si="93"/>
        <v>0</v>
      </c>
      <c r="BU39" s="36">
        <f t="shared" si="93"/>
        <v>209</v>
      </c>
      <c r="BV39" s="36">
        <f>SUM(BV30:BV38)</f>
        <v>0</v>
      </c>
      <c r="BW39" s="36">
        <f t="shared" ref="BW39:CC39" si="94">SUM(BW30:BW38)</f>
        <v>49</v>
      </c>
      <c r="BX39" s="36">
        <f t="shared" si="94"/>
        <v>50</v>
      </c>
      <c r="BY39" s="36">
        <f t="shared" si="94"/>
        <v>20</v>
      </c>
      <c r="BZ39" s="36">
        <f t="shared" si="94"/>
        <v>20</v>
      </c>
      <c r="CA39" s="36">
        <f t="shared" si="94"/>
        <v>0</v>
      </c>
      <c r="CB39" s="36">
        <f t="shared" si="94"/>
        <v>0</v>
      </c>
      <c r="CC39" s="36">
        <f t="shared" si="94"/>
        <v>139</v>
      </c>
      <c r="CD39" s="36">
        <f>SUM(CD30:CD38)</f>
        <v>0</v>
      </c>
      <c r="CE39" s="36">
        <f t="shared" ref="CE39:CK39" si="95">SUM(CE30:CE38)</f>
        <v>49</v>
      </c>
      <c r="CF39" s="36">
        <f t="shared" si="95"/>
        <v>50</v>
      </c>
      <c r="CG39" s="36">
        <f t="shared" si="95"/>
        <v>24</v>
      </c>
      <c r="CH39" s="36">
        <f t="shared" si="95"/>
        <v>0</v>
      </c>
      <c r="CI39" s="36">
        <f t="shared" si="95"/>
        <v>20</v>
      </c>
      <c r="CJ39" s="36">
        <f t="shared" si="95"/>
        <v>0</v>
      </c>
      <c r="CK39" s="36">
        <f t="shared" si="95"/>
        <v>143</v>
      </c>
      <c r="CL39" s="36">
        <f>SUM(CL30:CL38)</f>
        <v>0</v>
      </c>
      <c r="CM39" s="36">
        <f t="shared" ref="CM39:CS39" si="96">SUM(CM30:CM38)</f>
        <v>25</v>
      </c>
      <c r="CN39" s="36">
        <f t="shared" si="96"/>
        <v>50</v>
      </c>
      <c r="CO39" s="36">
        <f t="shared" si="96"/>
        <v>0</v>
      </c>
      <c r="CP39" s="36">
        <f t="shared" si="96"/>
        <v>0</v>
      </c>
      <c r="CQ39" s="36">
        <f t="shared" si="96"/>
        <v>0</v>
      </c>
      <c r="CR39" s="36">
        <f t="shared" si="96"/>
        <v>0</v>
      </c>
      <c r="CS39" s="36">
        <f t="shared" si="96"/>
        <v>75</v>
      </c>
      <c r="CT39" s="36">
        <f>SUM(CT30:CT38)</f>
        <v>0</v>
      </c>
      <c r="CU39" s="36">
        <f t="shared" ref="CU39:DA39" si="97">SUM(CU30:CU38)</f>
        <v>0</v>
      </c>
      <c r="CV39" s="36">
        <f t="shared" si="97"/>
        <v>0</v>
      </c>
      <c r="CW39" s="36">
        <f t="shared" si="97"/>
        <v>0</v>
      </c>
      <c r="CX39" s="36">
        <f t="shared" si="97"/>
        <v>0</v>
      </c>
      <c r="CY39" s="36">
        <f t="shared" si="97"/>
        <v>0</v>
      </c>
      <c r="CZ39" s="36">
        <f t="shared" si="97"/>
        <v>0</v>
      </c>
      <c r="DA39" s="36">
        <f t="shared" si="97"/>
        <v>0</v>
      </c>
      <c r="DB39" s="36">
        <f>SUM(DB30:DB38)</f>
        <v>0</v>
      </c>
      <c r="DC39" s="36">
        <f t="shared" ref="DC39:DI39" si="98">SUM(DC30:DC38)</f>
        <v>25</v>
      </c>
      <c r="DD39" s="36">
        <f t="shared" si="98"/>
        <v>50</v>
      </c>
      <c r="DE39" s="36">
        <f t="shared" si="98"/>
        <v>0</v>
      </c>
      <c r="DF39" s="36">
        <f t="shared" si="98"/>
        <v>0</v>
      </c>
      <c r="DG39" s="36">
        <f t="shared" si="98"/>
        <v>0</v>
      </c>
      <c r="DH39" s="36">
        <f t="shared" si="98"/>
        <v>0</v>
      </c>
      <c r="DI39" s="36">
        <f t="shared" si="98"/>
        <v>75</v>
      </c>
      <c r="DJ39" s="36">
        <f>SUM(DJ30:DJ38)</f>
        <v>0</v>
      </c>
      <c r="DK39" s="36">
        <f t="shared" ref="DK39:DQ39" si="99">SUM(DK30:DK38)</f>
        <v>25</v>
      </c>
      <c r="DL39" s="36">
        <f t="shared" si="99"/>
        <v>90</v>
      </c>
      <c r="DM39" s="36">
        <f t="shared" si="99"/>
        <v>16</v>
      </c>
      <c r="DN39" s="36">
        <f t="shared" si="99"/>
        <v>40</v>
      </c>
      <c r="DO39" s="36">
        <f t="shared" si="99"/>
        <v>16</v>
      </c>
      <c r="DP39" s="36">
        <f t="shared" si="99"/>
        <v>0</v>
      </c>
      <c r="DQ39" s="36">
        <f t="shared" si="99"/>
        <v>187</v>
      </c>
      <c r="DR39" s="36">
        <f>SUM(DR30:DR38)</f>
        <v>0</v>
      </c>
      <c r="DS39" s="36">
        <f t="shared" ref="DS39:DY39" si="100">SUM(DS30:DS38)</f>
        <v>0</v>
      </c>
      <c r="DT39" s="36">
        <f t="shared" si="100"/>
        <v>50</v>
      </c>
      <c r="DU39" s="36">
        <f t="shared" si="100"/>
        <v>0</v>
      </c>
      <c r="DV39" s="36">
        <f t="shared" si="100"/>
        <v>0</v>
      </c>
      <c r="DW39" s="36">
        <f t="shared" si="100"/>
        <v>16</v>
      </c>
      <c r="DX39" s="36">
        <f t="shared" si="100"/>
        <v>0</v>
      </c>
      <c r="DY39" s="36">
        <f t="shared" si="100"/>
        <v>66</v>
      </c>
      <c r="DZ39" s="36">
        <f>SUM(DZ30:DZ38)</f>
        <v>75</v>
      </c>
      <c r="EA39" s="36">
        <f t="shared" ref="EA39:EG39" si="101">SUM(EA30:EA38)</f>
        <v>23</v>
      </c>
      <c r="EB39" s="36">
        <f t="shared" si="101"/>
        <v>50</v>
      </c>
      <c r="EC39" s="36">
        <f t="shared" si="101"/>
        <v>24</v>
      </c>
      <c r="ED39" s="36">
        <f t="shared" si="101"/>
        <v>40</v>
      </c>
      <c r="EE39" s="36">
        <f t="shared" si="101"/>
        <v>16</v>
      </c>
      <c r="EF39" s="36">
        <f t="shared" si="101"/>
        <v>0</v>
      </c>
      <c r="EG39" s="36">
        <f t="shared" si="101"/>
        <v>228</v>
      </c>
      <c r="EH39" s="36">
        <f>SUM(EH30:EH38)</f>
        <v>75</v>
      </c>
      <c r="EI39" s="36">
        <f t="shared" ref="EI39:EO39" si="102">SUM(EI30:EI38)</f>
        <v>34</v>
      </c>
      <c r="EJ39" s="36">
        <f t="shared" si="102"/>
        <v>50</v>
      </c>
      <c r="EK39" s="36">
        <f t="shared" si="102"/>
        <v>8</v>
      </c>
      <c r="EL39" s="36">
        <f t="shared" si="102"/>
        <v>0</v>
      </c>
      <c r="EM39" s="36">
        <f t="shared" si="102"/>
        <v>0</v>
      </c>
      <c r="EN39" s="36">
        <f t="shared" si="102"/>
        <v>0</v>
      </c>
      <c r="EO39" s="36">
        <f t="shared" si="102"/>
        <v>167</v>
      </c>
      <c r="EP39" s="36">
        <f>SUM(EP30:EP38)</f>
        <v>75</v>
      </c>
      <c r="EQ39" s="36">
        <f t="shared" ref="EQ39:EW39" si="103">SUM(EQ30:EQ38)</f>
        <v>34</v>
      </c>
      <c r="ER39" s="36">
        <f t="shared" si="103"/>
        <v>50</v>
      </c>
      <c r="ES39" s="36">
        <f t="shared" si="103"/>
        <v>0</v>
      </c>
      <c r="ET39" s="36">
        <f t="shared" si="103"/>
        <v>0</v>
      </c>
      <c r="EU39" s="36">
        <f t="shared" si="103"/>
        <v>0</v>
      </c>
      <c r="EV39" s="36">
        <f t="shared" si="103"/>
        <v>0</v>
      </c>
      <c r="EW39" s="36">
        <f t="shared" si="103"/>
        <v>159</v>
      </c>
      <c r="EX39" s="36">
        <f>SUM(EX30:EX38)</f>
        <v>0</v>
      </c>
      <c r="EY39" s="36">
        <f t="shared" ref="EY39:FE39" si="104">SUM(EY30:EY38)</f>
        <v>0</v>
      </c>
      <c r="EZ39" s="36">
        <f t="shared" si="104"/>
        <v>0</v>
      </c>
      <c r="FA39" s="36">
        <f t="shared" si="104"/>
        <v>8</v>
      </c>
      <c r="FB39" s="36">
        <f t="shared" si="104"/>
        <v>0</v>
      </c>
      <c r="FC39" s="36">
        <f t="shared" si="104"/>
        <v>0</v>
      </c>
      <c r="FD39" s="36">
        <f t="shared" si="104"/>
        <v>0</v>
      </c>
      <c r="FE39" s="36">
        <f t="shared" si="104"/>
        <v>8</v>
      </c>
    </row>
    <row r="40" spans="1:161" x14ac:dyDescent="0.25">
      <c r="A40" s="38" t="s">
        <v>40</v>
      </c>
      <c r="I40" s="37"/>
      <c r="Q40" s="37"/>
      <c r="Y40" s="37"/>
      <c r="AF40" s="2"/>
      <c r="AG40" s="37"/>
      <c r="AN40" s="2"/>
      <c r="AO40" s="37"/>
      <c r="AV40" s="2"/>
      <c r="AW40" s="37"/>
      <c r="BD40" s="2"/>
      <c r="BE40" s="37"/>
      <c r="BL40" s="2"/>
      <c r="BM40" s="37"/>
      <c r="BT40" s="2"/>
      <c r="BU40" s="37"/>
      <c r="CB40" s="2"/>
      <c r="CC40" s="37"/>
      <c r="CJ40" s="2"/>
      <c r="CK40" s="37"/>
      <c r="CR40" s="2"/>
      <c r="CS40" s="37"/>
      <c r="CZ40" s="2"/>
      <c r="DA40" s="37"/>
      <c r="DH40" s="2"/>
      <c r="DI40" s="37"/>
      <c r="DP40" s="2"/>
      <c r="DQ40" s="37"/>
      <c r="DX40" s="2"/>
      <c r="DY40" s="37"/>
      <c r="EF40" s="2"/>
      <c r="EG40" s="37"/>
      <c r="EH40" s="2"/>
      <c r="EI40" s="2"/>
      <c r="EJ40" s="2"/>
      <c r="EK40" s="2"/>
      <c r="EL40" s="2"/>
      <c r="EM40" s="2"/>
      <c r="EN40" s="2"/>
      <c r="EO40" s="37"/>
      <c r="EP40" s="2"/>
      <c r="EQ40" s="2"/>
      <c r="ER40" s="2"/>
      <c r="ES40" s="2"/>
      <c r="ET40" s="2"/>
      <c r="EU40" s="2"/>
      <c r="EV40" s="2"/>
      <c r="EW40" s="37"/>
      <c r="EX40" s="2"/>
      <c r="EY40" s="2"/>
      <c r="EZ40" s="2"/>
      <c r="FA40" s="2"/>
      <c r="FB40" s="2"/>
      <c r="FC40" s="2"/>
      <c r="FD40" s="2"/>
      <c r="FE40" s="37"/>
    </row>
    <row r="41" spans="1:161" x14ac:dyDescent="0.25">
      <c r="A41" s="30" t="s">
        <v>41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ref="I41:I45" si="105">SUM(B41:H41)</f>
        <v>0</v>
      </c>
      <c r="J41" s="28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ref="Q41:Q45" si="106">SUM(J41:P41)</f>
        <v>0</v>
      </c>
      <c r="R41" s="28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f t="shared" si="3"/>
        <v>0</v>
      </c>
      <c r="Z41" s="28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f t="shared" ref="AG41:AG46" si="107">SUM(Z41:AF41)</f>
        <v>0</v>
      </c>
      <c r="AH41" s="28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f t="shared" ref="AO41:AO46" si="108">SUM(AH41:AN41)</f>
        <v>0</v>
      </c>
      <c r="AP41" s="28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f>SUM(AP41:AV41)</f>
        <v>0</v>
      </c>
      <c r="AX41" s="28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f t="shared" ref="BE41:BE46" si="109">SUM(AX41:BD41)</f>
        <v>0</v>
      </c>
      <c r="BF41" s="28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f>SUM(BF41:BL41)</f>
        <v>0</v>
      </c>
      <c r="BN41" s="28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f t="shared" ref="BU41:BU46" si="110">SUM(BN41:BT41)</f>
        <v>0</v>
      </c>
      <c r="BV41" s="28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f t="shared" ref="CC41:CC46" si="111">SUM(BV41:CB41)</f>
        <v>0</v>
      </c>
      <c r="CD41" s="28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f t="shared" ref="CK41:CK46" si="112">SUM(CD41:CJ41)</f>
        <v>0</v>
      </c>
      <c r="CL41" s="28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f t="shared" ref="CS41:CS46" si="113">SUM(CL41:CR41)</f>
        <v>0</v>
      </c>
      <c r="CT41" s="28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f t="shared" ref="DA41:DA46" si="114">SUM(CT41:CZ41)</f>
        <v>0</v>
      </c>
      <c r="DB41" s="28">
        <v>0</v>
      </c>
      <c r="DC41" s="24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f t="shared" ref="DI41:DI46" si="115">SUM(DB41:DH41)</f>
        <v>0</v>
      </c>
      <c r="DJ41" s="28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f t="shared" ref="DQ41:DQ46" si="116">SUM(DJ41:DP41)</f>
        <v>0</v>
      </c>
      <c r="DR41" s="28">
        <v>0</v>
      </c>
      <c r="DS41" s="24">
        <v>0</v>
      </c>
      <c r="DT41" s="24">
        <v>0</v>
      </c>
      <c r="DU41" s="24">
        <v>0</v>
      </c>
      <c r="DV41" s="24">
        <v>0</v>
      </c>
      <c r="DW41" s="24">
        <v>0</v>
      </c>
      <c r="DX41" s="24">
        <v>0</v>
      </c>
      <c r="DY41" s="24">
        <f t="shared" ref="DY41:DY46" si="117">SUM(DR41:DX41)</f>
        <v>0</v>
      </c>
      <c r="DZ41" s="28">
        <v>0</v>
      </c>
      <c r="EA41" s="24">
        <v>0</v>
      </c>
      <c r="EB41" s="24">
        <v>0</v>
      </c>
      <c r="EC41" s="24">
        <v>0</v>
      </c>
      <c r="ED41" s="24">
        <v>0</v>
      </c>
      <c r="EE41" s="24">
        <v>0</v>
      </c>
      <c r="EF41" s="24">
        <v>0</v>
      </c>
      <c r="EG41" s="24">
        <f t="shared" ref="EG41:EG46" si="118">SUM(DZ41:EF41)</f>
        <v>0</v>
      </c>
      <c r="EH41" s="28">
        <v>0</v>
      </c>
      <c r="EI41" s="24">
        <v>0</v>
      </c>
      <c r="EJ41" s="24">
        <v>0</v>
      </c>
      <c r="EK41" s="24">
        <v>0</v>
      </c>
      <c r="EL41" s="24">
        <v>0</v>
      </c>
      <c r="EM41" s="24">
        <v>0</v>
      </c>
      <c r="EN41" s="24">
        <v>0</v>
      </c>
      <c r="EO41" s="24">
        <f t="shared" ref="EO41:EO46" si="119">SUM(EH41:EN41)</f>
        <v>0</v>
      </c>
      <c r="EP41" s="28">
        <v>0</v>
      </c>
      <c r="EQ41" s="24">
        <v>0</v>
      </c>
      <c r="ER41" s="24">
        <v>0</v>
      </c>
      <c r="ES41" s="24">
        <v>0</v>
      </c>
      <c r="ET41" s="24">
        <v>0</v>
      </c>
      <c r="EU41" s="24">
        <v>0</v>
      </c>
      <c r="EV41" s="24">
        <v>0</v>
      </c>
      <c r="EW41" s="24">
        <f t="shared" ref="EW41:EW46" si="120">SUM(EP41:EV41)</f>
        <v>0</v>
      </c>
      <c r="EX41" s="28">
        <v>0</v>
      </c>
      <c r="EY41" s="24">
        <v>0</v>
      </c>
      <c r="EZ41" s="24">
        <v>0</v>
      </c>
      <c r="FA41" s="24">
        <v>0</v>
      </c>
      <c r="FB41" s="24">
        <v>0</v>
      </c>
      <c r="FC41" s="24">
        <v>0</v>
      </c>
      <c r="FD41" s="24">
        <v>0</v>
      </c>
      <c r="FE41" s="24">
        <f t="shared" ref="FE41:FE46" si="121">SUM(EX41:FD41)</f>
        <v>0</v>
      </c>
    </row>
    <row r="42" spans="1:161" x14ac:dyDescent="0.25">
      <c r="A42" s="30" t="s">
        <v>48</v>
      </c>
      <c r="B42" s="28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105"/>
        <v>0</v>
      </c>
      <c r="J42" s="28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f t="shared" si="106"/>
        <v>0</v>
      </c>
      <c r="R42" s="28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40</v>
      </c>
      <c r="Y42" s="24">
        <f t="shared" si="3"/>
        <v>40</v>
      </c>
      <c r="Z42" s="28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f t="shared" si="107"/>
        <v>0</v>
      </c>
      <c r="AH42" s="28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40</v>
      </c>
      <c r="AO42" s="24">
        <f t="shared" si="108"/>
        <v>40</v>
      </c>
      <c r="AP42" s="28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f t="shared" ref="AW42:AW47" si="122">SUM(AP42:AV42)</f>
        <v>0</v>
      </c>
      <c r="AX42" s="28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f t="shared" si="109"/>
        <v>0</v>
      </c>
      <c r="BF42" s="28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f t="shared" ref="BM42:BM47" si="123">SUM(BF42:BL42)</f>
        <v>0</v>
      </c>
      <c r="BN42" s="28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40</v>
      </c>
      <c r="BU42" s="24">
        <f t="shared" si="110"/>
        <v>40</v>
      </c>
      <c r="BV42" s="28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f t="shared" si="111"/>
        <v>0</v>
      </c>
      <c r="CD42" s="28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110</v>
      </c>
      <c r="CK42" s="24">
        <f t="shared" si="112"/>
        <v>110</v>
      </c>
      <c r="CL42" s="28">
        <v>0</v>
      </c>
      <c r="CM42" s="24">
        <v>0</v>
      </c>
      <c r="CN42" s="24">
        <v>0</v>
      </c>
      <c r="CO42" s="24">
        <v>300</v>
      </c>
      <c r="CP42" s="24">
        <v>0</v>
      </c>
      <c r="CQ42" s="24">
        <v>0</v>
      </c>
      <c r="CR42" s="24">
        <v>0</v>
      </c>
      <c r="CS42" s="24">
        <f t="shared" si="113"/>
        <v>300</v>
      </c>
      <c r="CT42" s="28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f t="shared" si="114"/>
        <v>0</v>
      </c>
      <c r="DB42" s="28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f t="shared" si="115"/>
        <v>0</v>
      </c>
      <c r="DJ42" s="28">
        <v>0</v>
      </c>
      <c r="DK42" s="24">
        <v>0</v>
      </c>
      <c r="DL42" s="24">
        <v>0</v>
      </c>
      <c r="DM42" s="24">
        <v>0</v>
      </c>
      <c r="DN42" s="24">
        <v>0</v>
      </c>
      <c r="DO42" s="24">
        <v>0</v>
      </c>
      <c r="DP42" s="24">
        <v>0</v>
      </c>
      <c r="DQ42" s="24">
        <f t="shared" si="116"/>
        <v>0</v>
      </c>
      <c r="DR42" s="28">
        <v>0</v>
      </c>
      <c r="DS42" s="24">
        <v>0</v>
      </c>
      <c r="DT42" s="24">
        <v>0</v>
      </c>
      <c r="DU42" s="24">
        <v>0</v>
      </c>
      <c r="DV42" s="24">
        <v>0</v>
      </c>
      <c r="DW42" s="24">
        <v>0</v>
      </c>
      <c r="DX42" s="24">
        <v>0</v>
      </c>
      <c r="DY42" s="24">
        <f t="shared" si="117"/>
        <v>0</v>
      </c>
      <c r="DZ42" s="28">
        <v>0</v>
      </c>
      <c r="EA42" s="24">
        <v>0</v>
      </c>
      <c r="EB42" s="24">
        <v>0</v>
      </c>
      <c r="EC42" s="24">
        <v>0</v>
      </c>
      <c r="ED42" s="24">
        <v>0</v>
      </c>
      <c r="EE42" s="24">
        <v>0</v>
      </c>
      <c r="EF42" s="24">
        <v>0</v>
      </c>
      <c r="EG42" s="24">
        <f t="shared" si="118"/>
        <v>0</v>
      </c>
      <c r="EH42" s="28">
        <v>0</v>
      </c>
      <c r="EI42" s="24">
        <v>0</v>
      </c>
      <c r="EJ42" s="24">
        <v>0</v>
      </c>
      <c r="EK42" s="24">
        <v>0</v>
      </c>
      <c r="EL42" s="24">
        <v>0</v>
      </c>
      <c r="EM42" s="24">
        <v>0</v>
      </c>
      <c r="EN42" s="24">
        <v>0</v>
      </c>
      <c r="EO42" s="24">
        <f t="shared" si="119"/>
        <v>0</v>
      </c>
      <c r="EP42" s="28">
        <v>0</v>
      </c>
      <c r="EQ42" s="24">
        <v>0</v>
      </c>
      <c r="ER42" s="24">
        <v>0</v>
      </c>
      <c r="ES42" s="24">
        <v>0</v>
      </c>
      <c r="ET42" s="24">
        <v>0</v>
      </c>
      <c r="EU42" s="24">
        <v>0</v>
      </c>
      <c r="EV42" s="24">
        <v>0</v>
      </c>
      <c r="EW42" s="24">
        <f t="shared" si="120"/>
        <v>0</v>
      </c>
      <c r="EX42" s="28">
        <v>0</v>
      </c>
      <c r="EY42" s="24">
        <v>0</v>
      </c>
      <c r="EZ42" s="24">
        <v>0</v>
      </c>
      <c r="FA42" s="24">
        <v>0</v>
      </c>
      <c r="FB42" s="24">
        <v>0</v>
      </c>
      <c r="FC42" s="24">
        <v>0</v>
      </c>
      <c r="FD42" s="24">
        <v>0</v>
      </c>
      <c r="FE42" s="24">
        <f t="shared" si="121"/>
        <v>0</v>
      </c>
    </row>
    <row r="43" spans="1:161" x14ac:dyDescent="0.25">
      <c r="A43" s="30" t="s">
        <v>49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105"/>
        <v>0</v>
      </c>
      <c r="J43" s="28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f t="shared" si="106"/>
        <v>0</v>
      </c>
      <c r="R43" s="28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f t="shared" si="3"/>
        <v>0</v>
      </c>
      <c r="Z43" s="28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f t="shared" si="107"/>
        <v>0</v>
      </c>
      <c r="AH43" s="28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f t="shared" si="108"/>
        <v>0</v>
      </c>
      <c r="AP43" s="28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f t="shared" si="122"/>
        <v>0</v>
      </c>
      <c r="AX43" s="28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f t="shared" si="109"/>
        <v>0</v>
      </c>
      <c r="BF43" s="28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f t="shared" si="123"/>
        <v>0</v>
      </c>
      <c r="BN43" s="28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f t="shared" si="110"/>
        <v>0</v>
      </c>
      <c r="BV43" s="28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f t="shared" si="111"/>
        <v>0</v>
      </c>
      <c r="CD43" s="28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f t="shared" si="112"/>
        <v>0</v>
      </c>
      <c r="CL43" s="28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f t="shared" si="113"/>
        <v>0</v>
      </c>
      <c r="CT43" s="28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f t="shared" si="114"/>
        <v>0</v>
      </c>
      <c r="DB43" s="28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f t="shared" si="115"/>
        <v>0</v>
      </c>
      <c r="DJ43" s="28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f t="shared" si="116"/>
        <v>0</v>
      </c>
      <c r="DR43" s="28">
        <v>0</v>
      </c>
      <c r="DS43" s="24">
        <v>0</v>
      </c>
      <c r="DT43" s="24">
        <v>0</v>
      </c>
      <c r="DU43" s="24">
        <v>0</v>
      </c>
      <c r="DV43" s="24">
        <v>0</v>
      </c>
      <c r="DW43" s="24">
        <v>0</v>
      </c>
      <c r="DX43" s="24">
        <v>0</v>
      </c>
      <c r="DY43" s="24">
        <f t="shared" si="117"/>
        <v>0</v>
      </c>
      <c r="DZ43" s="28">
        <v>0</v>
      </c>
      <c r="EA43" s="24">
        <v>0</v>
      </c>
      <c r="EB43" s="24">
        <v>0</v>
      </c>
      <c r="EC43" s="24">
        <v>0</v>
      </c>
      <c r="ED43" s="24">
        <v>0</v>
      </c>
      <c r="EE43" s="24">
        <v>0</v>
      </c>
      <c r="EF43" s="24">
        <v>0</v>
      </c>
      <c r="EG43" s="24">
        <f t="shared" si="118"/>
        <v>0</v>
      </c>
      <c r="EH43" s="28">
        <v>0</v>
      </c>
      <c r="EI43" s="24">
        <v>0</v>
      </c>
      <c r="EJ43" s="24">
        <v>0</v>
      </c>
      <c r="EK43" s="24">
        <v>0</v>
      </c>
      <c r="EL43" s="24">
        <v>0</v>
      </c>
      <c r="EM43" s="24">
        <v>0</v>
      </c>
      <c r="EN43" s="24">
        <v>0</v>
      </c>
      <c r="EO43" s="24">
        <f t="shared" si="119"/>
        <v>0</v>
      </c>
      <c r="EP43" s="28">
        <v>0</v>
      </c>
      <c r="EQ43" s="24">
        <v>0</v>
      </c>
      <c r="ER43" s="24">
        <v>0</v>
      </c>
      <c r="ES43" s="24">
        <v>0</v>
      </c>
      <c r="ET43" s="24">
        <v>0</v>
      </c>
      <c r="EU43" s="24">
        <v>0</v>
      </c>
      <c r="EV43" s="24">
        <v>0</v>
      </c>
      <c r="EW43" s="24">
        <f t="shared" si="120"/>
        <v>0</v>
      </c>
      <c r="EX43" s="28">
        <v>0</v>
      </c>
      <c r="EY43" s="24">
        <v>0</v>
      </c>
      <c r="EZ43" s="24">
        <v>0</v>
      </c>
      <c r="FA43" s="24">
        <v>0</v>
      </c>
      <c r="FB43" s="24">
        <v>0</v>
      </c>
      <c r="FC43" s="24">
        <v>0</v>
      </c>
      <c r="FD43" s="24">
        <v>0</v>
      </c>
      <c r="FE43" s="24">
        <f t="shared" si="121"/>
        <v>0</v>
      </c>
    </row>
    <row r="44" spans="1:161" x14ac:dyDescent="0.25">
      <c r="A44" s="30" t="s">
        <v>51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05"/>
        <v>0</v>
      </c>
      <c r="J44" s="28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f t="shared" si="106"/>
        <v>0</v>
      </c>
      <c r="R44" s="28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f t="shared" si="3"/>
        <v>0</v>
      </c>
      <c r="Z44" s="28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f t="shared" si="107"/>
        <v>0</v>
      </c>
      <c r="AH44" s="28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f t="shared" si="108"/>
        <v>0</v>
      </c>
      <c r="AP44" s="28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f t="shared" si="122"/>
        <v>0</v>
      </c>
      <c r="AX44" s="28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f t="shared" si="109"/>
        <v>0</v>
      </c>
      <c r="BF44" s="28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f t="shared" si="123"/>
        <v>0</v>
      </c>
      <c r="BN44" s="28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f t="shared" si="110"/>
        <v>0</v>
      </c>
      <c r="BV44" s="28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f t="shared" si="111"/>
        <v>0</v>
      </c>
      <c r="CD44" s="28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f t="shared" si="112"/>
        <v>0</v>
      </c>
      <c r="CL44" s="28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f t="shared" si="113"/>
        <v>0</v>
      </c>
      <c r="CT44" s="28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f t="shared" si="114"/>
        <v>0</v>
      </c>
      <c r="DB44" s="28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f t="shared" si="115"/>
        <v>0</v>
      </c>
      <c r="DJ44" s="28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60</v>
      </c>
      <c r="DQ44" s="24">
        <f t="shared" si="116"/>
        <v>60</v>
      </c>
      <c r="DR44" s="28">
        <v>0</v>
      </c>
      <c r="DS44" s="24">
        <v>0</v>
      </c>
      <c r="DT44" s="24">
        <v>0</v>
      </c>
      <c r="DU44" s="24">
        <v>0</v>
      </c>
      <c r="DV44" s="24">
        <v>0</v>
      </c>
      <c r="DW44" s="24">
        <v>0</v>
      </c>
      <c r="DX44" s="24">
        <v>0</v>
      </c>
      <c r="DY44" s="24">
        <f t="shared" si="117"/>
        <v>0</v>
      </c>
      <c r="DZ44" s="28">
        <v>0</v>
      </c>
      <c r="EA44" s="24">
        <v>0</v>
      </c>
      <c r="EB44" s="24">
        <v>0</v>
      </c>
      <c r="EC44" s="24">
        <v>0</v>
      </c>
      <c r="ED44" s="24">
        <v>0</v>
      </c>
      <c r="EE44" s="24">
        <v>0</v>
      </c>
      <c r="EF44" s="24">
        <v>0</v>
      </c>
      <c r="EG44" s="24">
        <f t="shared" si="118"/>
        <v>0</v>
      </c>
      <c r="EH44" s="28">
        <v>0</v>
      </c>
      <c r="EI44" s="24">
        <v>0</v>
      </c>
      <c r="EJ44" s="24">
        <v>0</v>
      </c>
      <c r="EK44" s="24">
        <v>0</v>
      </c>
      <c r="EL44" s="24">
        <v>0</v>
      </c>
      <c r="EM44" s="24">
        <v>0</v>
      </c>
      <c r="EN44" s="24">
        <v>0</v>
      </c>
      <c r="EO44" s="24">
        <f t="shared" si="119"/>
        <v>0</v>
      </c>
      <c r="EP44" s="28">
        <v>0</v>
      </c>
      <c r="EQ44" s="24">
        <v>0</v>
      </c>
      <c r="ER44" s="24">
        <v>0</v>
      </c>
      <c r="ES44" s="24">
        <v>0</v>
      </c>
      <c r="ET44" s="24">
        <v>0</v>
      </c>
      <c r="EU44" s="24">
        <v>0</v>
      </c>
      <c r="EV44" s="24">
        <v>0</v>
      </c>
      <c r="EW44" s="24">
        <f t="shared" si="120"/>
        <v>0</v>
      </c>
      <c r="EX44" s="28">
        <v>0</v>
      </c>
      <c r="EY44" s="24">
        <v>0</v>
      </c>
      <c r="EZ44" s="24">
        <v>0</v>
      </c>
      <c r="FA44" s="24">
        <v>0</v>
      </c>
      <c r="FB44" s="24">
        <v>0</v>
      </c>
      <c r="FC44" s="24">
        <v>0</v>
      </c>
      <c r="FD44" s="24">
        <v>0</v>
      </c>
      <c r="FE44" s="24">
        <f t="shared" si="121"/>
        <v>0</v>
      </c>
    </row>
    <row r="45" spans="1:161" x14ac:dyDescent="0.25">
      <c r="A45" s="30" t="s">
        <v>42</v>
      </c>
      <c r="B45" s="28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f t="shared" si="105"/>
        <v>0</v>
      </c>
      <c r="J45" s="28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f t="shared" si="106"/>
        <v>0</v>
      </c>
      <c r="R45" s="28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f t="shared" si="3"/>
        <v>0</v>
      </c>
      <c r="Z45" s="28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f t="shared" si="107"/>
        <v>0</v>
      </c>
      <c r="AH45" s="28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f t="shared" si="108"/>
        <v>0</v>
      </c>
      <c r="AP45" s="28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f t="shared" si="122"/>
        <v>0</v>
      </c>
      <c r="AX45" s="28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f t="shared" si="109"/>
        <v>0</v>
      </c>
      <c r="BF45" s="28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f t="shared" si="123"/>
        <v>0</v>
      </c>
      <c r="BN45" s="28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f t="shared" si="110"/>
        <v>0</v>
      </c>
      <c r="BV45" s="28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f t="shared" si="111"/>
        <v>0</v>
      </c>
      <c r="CD45" s="28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f t="shared" si="112"/>
        <v>0</v>
      </c>
      <c r="CL45" s="28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f t="shared" si="113"/>
        <v>0</v>
      </c>
      <c r="CT45" s="28">
        <v>0</v>
      </c>
      <c r="CU45" s="24">
        <v>0</v>
      </c>
      <c r="CV45" s="24">
        <v>0</v>
      </c>
      <c r="CW45" s="24">
        <v>0</v>
      </c>
      <c r="CX45" s="24">
        <v>0</v>
      </c>
      <c r="CY45" s="24">
        <v>0</v>
      </c>
      <c r="CZ45" s="24">
        <v>0</v>
      </c>
      <c r="DA45" s="24">
        <f t="shared" si="114"/>
        <v>0</v>
      </c>
      <c r="DB45" s="28">
        <v>0</v>
      </c>
      <c r="DC45" s="24">
        <v>0</v>
      </c>
      <c r="DD45" s="24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f t="shared" si="115"/>
        <v>0</v>
      </c>
      <c r="DJ45" s="28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f t="shared" si="116"/>
        <v>0</v>
      </c>
      <c r="DR45" s="28">
        <v>0</v>
      </c>
      <c r="DS45" s="24">
        <v>0</v>
      </c>
      <c r="DT45" s="24">
        <v>0</v>
      </c>
      <c r="DU45" s="24">
        <v>0</v>
      </c>
      <c r="DV45" s="24">
        <v>0</v>
      </c>
      <c r="DW45" s="24">
        <v>0</v>
      </c>
      <c r="DX45" s="24">
        <v>0</v>
      </c>
      <c r="DY45" s="24">
        <f t="shared" si="117"/>
        <v>0</v>
      </c>
      <c r="DZ45" s="28">
        <v>0</v>
      </c>
      <c r="EA45" s="24">
        <v>0</v>
      </c>
      <c r="EB45" s="24">
        <v>0</v>
      </c>
      <c r="EC45" s="24">
        <v>0</v>
      </c>
      <c r="ED45" s="24">
        <v>0</v>
      </c>
      <c r="EE45" s="24">
        <v>0</v>
      </c>
      <c r="EF45" s="24">
        <v>0</v>
      </c>
      <c r="EG45" s="24">
        <f t="shared" si="118"/>
        <v>0</v>
      </c>
      <c r="EH45" s="28">
        <v>0</v>
      </c>
      <c r="EI45" s="24">
        <v>0</v>
      </c>
      <c r="EJ45" s="24">
        <v>0</v>
      </c>
      <c r="EK45" s="24">
        <v>0</v>
      </c>
      <c r="EL45" s="24">
        <v>0</v>
      </c>
      <c r="EM45" s="24">
        <v>0</v>
      </c>
      <c r="EN45" s="24">
        <v>0</v>
      </c>
      <c r="EO45" s="24">
        <f t="shared" si="119"/>
        <v>0</v>
      </c>
      <c r="EP45" s="28">
        <v>0</v>
      </c>
      <c r="EQ45" s="24">
        <v>0</v>
      </c>
      <c r="ER45" s="24">
        <v>0</v>
      </c>
      <c r="ES45" s="24">
        <v>0</v>
      </c>
      <c r="ET45" s="24">
        <v>0</v>
      </c>
      <c r="EU45" s="24">
        <v>0</v>
      </c>
      <c r="EV45" s="24">
        <v>0</v>
      </c>
      <c r="EW45" s="24">
        <f t="shared" si="120"/>
        <v>0</v>
      </c>
      <c r="EX45" s="28">
        <v>0</v>
      </c>
      <c r="EY45" s="24">
        <v>0</v>
      </c>
      <c r="EZ45" s="24">
        <v>0</v>
      </c>
      <c r="FA45" s="24">
        <v>0</v>
      </c>
      <c r="FB45" s="24">
        <v>0</v>
      </c>
      <c r="FC45" s="24">
        <v>0</v>
      </c>
      <c r="FD45" s="24">
        <v>0</v>
      </c>
      <c r="FE45" s="24">
        <f t="shared" si="121"/>
        <v>0</v>
      </c>
    </row>
    <row r="46" spans="1:161" x14ac:dyDescent="0.25">
      <c r="A46" s="30" t="s">
        <v>96</v>
      </c>
      <c r="B46" s="28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f>SUM(B46:H46)</f>
        <v>0</v>
      </c>
      <c r="J46" s="28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f>SUM(J46:P46)</f>
        <v>0</v>
      </c>
      <c r="R46" s="28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f>SUM(R46:X46)</f>
        <v>0</v>
      </c>
      <c r="Z46" s="28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138</v>
      </c>
      <c r="AF46" s="24">
        <v>138</v>
      </c>
      <c r="AG46" s="24">
        <f t="shared" si="107"/>
        <v>276</v>
      </c>
      <c r="AH46" s="28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f t="shared" si="108"/>
        <v>0</v>
      </c>
      <c r="AP46" s="28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f t="shared" si="122"/>
        <v>0</v>
      </c>
      <c r="AX46" s="28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f t="shared" si="109"/>
        <v>0</v>
      </c>
      <c r="BF46" s="28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f t="shared" si="123"/>
        <v>0</v>
      </c>
      <c r="BN46" s="28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f t="shared" si="110"/>
        <v>0</v>
      </c>
      <c r="BV46" s="28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f t="shared" si="111"/>
        <v>0</v>
      </c>
      <c r="CD46" s="28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f t="shared" si="112"/>
        <v>0</v>
      </c>
      <c r="CL46" s="28">
        <v>0</v>
      </c>
      <c r="CM46" s="24">
        <v>0</v>
      </c>
      <c r="CN46" s="24">
        <v>0</v>
      </c>
      <c r="CO46" s="24">
        <v>0</v>
      </c>
      <c r="CP46" s="24">
        <v>0</v>
      </c>
      <c r="CQ46" s="24">
        <v>0</v>
      </c>
      <c r="CR46" s="24">
        <v>0</v>
      </c>
      <c r="CS46" s="24">
        <f t="shared" si="113"/>
        <v>0</v>
      </c>
      <c r="CT46" s="28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f t="shared" si="114"/>
        <v>0</v>
      </c>
      <c r="DB46" s="28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f t="shared" si="115"/>
        <v>0</v>
      </c>
      <c r="DJ46" s="28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f t="shared" si="116"/>
        <v>0</v>
      </c>
      <c r="DR46" s="28">
        <v>0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f t="shared" si="117"/>
        <v>0</v>
      </c>
      <c r="DZ46" s="28">
        <v>0</v>
      </c>
      <c r="EA46" s="24">
        <v>0</v>
      </c>
      <c r="EB46" s="24">
        <v>0</v>
      </c>
      <c r="EC46" s="24">
        <v>0</v>
      </c>
      <c r="ED46" s="24">
        <v>0</v>
      </c>
      <c r="EE46" s="24">
        <v>0</v>
      </c>
      <c r="EF46" s="24">
        <v>0</v>
      </c>
      <c r="EG46" s="24">
        <f t="shared" si="118"/>
        <v>0</v>
      </c>
      <c r="EH46" s="28">
        <v>0</v>
      </c>
      <c r="EI46" s="24">
        <v>0</v>
      </c>
      <c r="EJ46" s="24">
        <v>0</v>
      </c>
      <c r="EK46" s="24">
        <v>0</v>
      </c>
      <c r="EL46" s="24">
        <v>0</v>
      </c>
      <c r="EM46" s="24">
        <v>0</v>
      </c>
      <c r="EN46" s="24">
        <v>0</v>
      </c>
      <c r="EO46" s="24">
        <f t="shared" si="119"/>
        <v>0</v>
      </c>
      <c r="EP46" s="28">
        <v>0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f t="shared" si="120"/>
        <v>0</v>
      </c>
      <c r="EX46" s="28">
        <v>0</v>
      </c>
      <c r="EY46" s="24">
        <v>0</v>
      </c>
      <c r="EZ46" s="24">
        <v>0</v>
      </c>
      <c r="FA46" s="24">
        <v>0</v>
      </c>
      <c r="FB46" s="24">
        <v>0</v>
      </c>
      <c r="FC46" s="24">
        <v>0</v>
      </c>
      <c r="FD46" s="24">
        <v>0</v>
      </c>
      <c r="FE46" s="24">
        <f t="shared" si="121"/>
        <v>0</v>
      </c>
    </row>
    <row r="47" spans="1:161" s="47" customFormat="1" x14ac:dyDescent="0.25">
      <c r="A47" s="46" t="s">
        <v>95</v>
      </c>
      <c r="B47" s="28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8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8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f>SUM(Z41:Z46)</f>
        <v>0</v>
      </c>
      <c r="AA47" s="24">
        <f t="shared" ref="AA47:AD47" si="124">SUM(AA41:AA46)</f>
        <v>0</v>
      </c>
      <c r="AB47" s="24">
        <f t="shared" si="124"/>
        <v>0</v>
      </c>
      <c r="AC47" s="24">
        <f t="shared" si="124"/>
        <v>0</v>
      </c>
      <c r="AD47" s="24">
        <f t="shared" si="124"/>
        <v>0</v>
      </c>
      <c r="AE47" s="24">
        <v>0</v>
      </c>
      <c r="AF47" s="24">
        <v>0</v>
      </c>
      <c r="AG47" s="24">
        <v>0</v>
      </c>
      <c r="AH47" s="24">
        <f>SUM(AH41:AH46)</f>
        <v>0</v>
      </c>
      <c r="AI47" s="24">
        <f t="shared" ref="AI47:AM47" si="125">SUM(AI41:AI46)</f>
        <v>0</v>
      </c>
      <c r="AJ47" s="24">
        <f t="shared" si="125"/>
        <v>0</v>
      </c>
      <c r="AK47" s="24">
        <f t="shared" si="125"/>
        <v>0</v>
      </c>
      <c r="AL47" s="24">
        <f t="shared" si="125"/>
        <v>0</v>
      </c>
      <c r="AM47" s="24">
        <f t="shared" si="125"/>
        <v>0</v>
      </c>
      <c r="AN47" s="24">
        <v>0</v>
      </c>
      <c r="AO47" s="24">
        <v>0</v>
      </c>
      <c r="AP47" s="24">
        <f>SUM(AP41:AP46)</f>
        <v>0</v>
      </c>
      <c r="AQ47" s="24">
        <f t="shared" ref="AQ47:AV47" si="126">SUM(AQ41:AQ46)</f>
        <v>0</v>
      </c>
      <c r="AR47" s="24">
        <f t="shared" si="126"/>
        <v>0</v>
      </c>
      <c r="AS47" s="24">
        <f t="shared" si="126"/>
        <v>0</v>
      </c>
      <c r="AT47" s="24">
        <v>0</v>
      </c>
      <c r="AU47" s="24">
        <f t="shared" si="126"/>
        <v>0</v>
      </c>
      <c r="AV47" s="24">
        <f t="shared" si="126"/>
        <v>0</v>
      </c>
      <c r="AW47" s="24">
        <f t="shared" si="122"/>
        <v>0</v>
      </c>
      <c r="AX47" s="24">
        <f>SUM(AX41:AX46)</f>
        <v>0</v>
      </c>
      <c r="AY47" s="24">
        <f t="shared" ref="AY47:BC47" si="127">SUM(AY41:AY46)</f>
        <v>0</v>
      </c>
      <c r="AZ47" s="24">
        <f t="shared" si="127"/>
        <v>0</v>
      </c>
      <c r="BA47" s="24">
        <f t="shared" si="127"/>
        <v>0</v>
      </c>
      <c r="BB47" s="24">
        <f t="shared" si="127"/>
        <v>0</v>
      </c>
      <c r="BC47" s="24">
        <f t="shared" si="127"/>
        <v>0</v>
      </c>
      <c r="BD47" s="24">
        <v>0</v>
      </c>
      <c r="BE47" s="24">
        <v>0</v>
      </c>
      <c r="BF47" s="24">
        <f>SUM(BF41:BF46)</f>
        <v>0</v>
      </c>
      <c r="BG47" s="24">
        <f t="shared" ref="BG47:BL47" si="128">SUM(BG41:BG46)</f>
        <v>0</v>
      </c>
      <c r="BH47" s="24">
        <f t="shared" si="128"/>
        <v>0</v>
      </c>
      <c r="BI47" s="24">
        <f t="shared" si="128"/>
        <v>0</v>
      </c>
      <c r="BJ47" s="24">
        <f t="shared" si="128"/>
        <v>0</v>
      </c>
      <c r="BK47" s="24">
        <f t="shared" si="128"/>
        <v>0</v>
      </c>
      <c r="BL47" s="24">
        <f t="shared" si="128"/>
        <v>0</v>
      </c>
      <c r="BM47" s="24">
        <f t="shared" si="123"/>
        <v>0</v>
      </c>
      <c r="BN47" s="24">
        <f>SUM(BN41:BN46)</f>
        <v>0</v>
      </c>
      <c r="BO47" s="24">
        <f t="shared" ref="BO47:BT47" si="129">SUM(BO41:BO46)</f>
        <v>0</v>
      </c>
      <c r="BP47" s="24">
        <f t="shared" si="129"/>
        <v>0</v>
      </c>
      <c r="BQ47" s="24">
        <v>0</v>
      </c>
      <c r="BR47" s="24">
        <v>0</v>
      </c>
      <c r="BS47" s="24">
        <f t="shared" si="129"/>
        <v>0</v>
      </c>
      <c r="BT47" s="24">
        <f t="shared" si="129"/>
        <v>40</v>
      </c>
      <c r="BU47" s="24">
        <v>0</v>
      </c>
      <c r="BV47" s="24">
        <f>SUM(BV41:BV46)</f>
        <v>0</v>
      </c>
      <c r="BW47" s="24">
        <f t="shared" ref="BW47:CC47" si="130">SUM(BW41:BW46)</f>
        <v>0</v>
      </c>
      <c r="BX47" s="24">
        <f t="shared" si="130"/>
        <v>0</v>
      </c>
      <c r="BY47" s="24">
        <f t="shared" si="130"/>
        <v>0</v>
      </c>
      <c r="BZ47" s="24">
        <f t="shared" si="130"/>
        <v>0</v>
      </c>
      <c r="CA47" s="24">
        <f t="shared" si="130"/>
        <v>0</v>
      </c>
      <c r="CB47" s="24">
        <f t="shared" si="130"/>
        <v>0</v>
      </c>
      <c r="CC47" s="24">
        <f t="shared" si="130"/>
        <v>0</v>
      </c>
      <c r="CD47" s="28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f>SUM(CL41:CL46)</f>
        <v>0</v>
      </c>
      <c r="CM47" s="24">
        <f t="shared" ref="CM47:CS47" si="131">SUM(CM41:CM46)</f>
        <v>0</v>
      </c>
      <c r="CN47" s="24">
        <f t="shared" si="131"/>
        <v>0</v>
      </c>
      <c r="CO47" s="24">
        <v>0</v>
      </c>
      <c r="CP47" s="24">
        <f t="shared" si="131"/>
        <v>0</v>
      </c>
      <c r="CQ47" s="24">
        <f t="shared" si="131"/>
        <v>0</v>
      </c>
      <c r="CR47" s="24">
        <f t="shared" si="131"/>
        <v>0</v>
      </c>
      <c r="CS47" s="24">
        <f t="shared" si="131"/>
        <v>300</v>
      </c>
      <c r="CT47" s="28">
        <v>0</v>
      </c>
      <c r="CU47" s="24">
        <v>0</v>
      </c>
      <c r="CV47" s="24">
        <v>0</v>
      </c>
      <c r="CW47" s="24">
        <v>0</v>
      </c>
      <c r="CX47" s="24">
        <v>0</v>
      </c>
      <c r="CY47" s="24">
        <v>0</v>
      </c>
      <c r="CZ47" s="24">
        <v>0</v>
      </c>
      <c r="DA47" s="24">
        <f t="shared" ref="DA47" si="132">SUM(DA41:DA46)</f>
        <v>0</v>
      </c>
      <c r="DB47" s="24">
        <f>SUM(DB41:DB46)</f>
        <v>0</v>
      </c>
      <c r="DC47" s="24">
        <f t="shared" ref="DC47:DI47" si="133">SUM(DC41:DC46)</f>
        <v>0</v>
      </c>
      <c r="DD47" s="24">
        <f t="shared" si="133"/>
        <v>0</v>
      </c>
      <c r="DE47" s="24">
        <f t="shared" si="133"/>
        <v>0</v>
      </c>
      <c r="DF47" s="24">
        <f t="shared" si="133"/>
        <v>0</v>
      </c>
      <c r="DG47" s="24">
        <f t="shared" si="133"/>
        <v>0</v>
      </c>
      <c r="DH47" s="24">
        <f t="shared" si="133"/>
        <v>0</v>
      </c>
      <c r="DI47" s="24">
        <f t="shared" si="133"/>
        <v>0</v>
      </c>
      <c r="DJ47" s="24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24">
        <v>0</v>
      </c>
      <c r="DR47" s="24">
        <f>SUM(DR41:DR46)</f>
        <v>0</v>
      </c>
      <c r="DS47" s="24">
        <f t="shared" ref="DS47:DW47" si="134">SUM(DS41:DS46)</f>
        <v>0</v>
      </c>
      <c r="DT47" s="24">
        <f t="shared" si="134"/>
        <v>0</v>
      </c>
      <c r="DU47" s="24">
        <f t="shared" si="134"/>
        <v>0</v>
      </c>
      <c r="DV47" s="24">
        <f t="shared" si="134"/>
        <v>0</v>
      </c>
      <c r="DW47" s="24">
        <f t="shared" si="134"/>
        <v>0</v>
      </c>
      <c r="DX47" s="24">
        <v>0</v>
      </c>
      <c r="DY47" s="24">
        <v>0</v>
      </c>
      <c r="DZ47" s="24">
        <f>SUM(DZ41:DZ46)</f>
        <v>0</v>
      </c>
      <c r="EA47" s="24">
        <f t="shared" ref="EA47:EG47" si="135">SUM(EA41:EA46)</f>
        <v>0</v>
      </c>
      <c r="EB47" s="24">
        <f t="shared" si="135"/>
        <v>0</v>
      </c>
      <c r="EC47" s="24">
        <f t="shared" si="135"/>
        <v>0</v>
      </c>
      <c r="ED47" s="24">
        <f t="shared" si="135"/>
        <v>0</v>
      </c>
      <c r="EE47" s="24">
        <f t="shared" si="135"/>
        <v>0</v>
      </c>
      <c r="EF47" s="24">
        <f t="shared" si="135"/>
        <v>0</v>
      </c>
      <c r="EG47" s="24">
        <f t="shared" si="135"/>
        <v>0</v>
      </c>
      <c r="EH47" s="24">
        <f>SUM(EH41:EH46)</f>
        <v>0</v>
      </c>
      <c r="EI47" s="24">
        <f t="shared" ref="EI47:EO47" si="136">SUM(EI41:EI46)</f>
        <v>0</v>
      </c>
      <c r="EJ47" s="24">
        <f t="shared" si="136"/>
        <v>0</v>
      </c>
      <c r="EK47" s="24">
        <f t="shared" si="136"/>
        <v>0</v>
      </c>
      <c r="EL47" s="24">
        <f t="shared" si="136"/>
        <v>0</v>
      </c>
      <c r="EM47" s="24">
        <f t="shared" si="136"/>
        <v>0</v>
      </c>
      <c r="EN47" s="24">
        <f t="shared" si="136"/>
        <v>0</v>
      </c>
      <c r="EO47" s="24">
        <f t="shared" si="136"/>
        <v>0</v>
      </c>
      <c r="EP47" s="24">
        <f>SUM(EP41:EP46)</f>
        <v>0</v>
      </c>
      <c r="EQ47" s="24">
        <f t="shared" ref="EQ47:EW47" si="137">SUM(EQ41:EQ46)</f>
        <v>0</v>
      </c>
      <c r="ER47" s="24">
        <f t="shared" si="137"/>
        <v>0</v>
      </c>
      <c r="ES47" s="24">
        <f t="shared" si="137"/>
        <v>0</v>
      </c>
      <c r="ET47" s="24">
        <f t="shared" si="137"/>
        <v>0</v>
      </c>
      <c r="EU47" s="24">
        <f t="shared" si="137"/>
        <v>0</v>
      </c>
      <c r="EV47" s="24">
        <f t="shared" si="137"/>
        <v>0</v>
      </c>
      <c r="EW47" s="24">
        <f t="shared" si="137"/>
        <v>0</v>
      </c>
      <c r="EX47" s="24">
        <f>SUM(EX41:EX46)</f>
        <v>0</v>
      </c>
      <c r="EY47" s="24">
        <f t="shared" ref="EY47:FE47" si="138">SUM(EY41:EY46)</f>
        <v>0</v>
      </c>
      <c r="EZ47" s="24">
        <f t="shared" si="138"/>
        <v>0</v>
      </c>
      <c r="FA47" s="24">
        <f t="shared" si="138"/>
        <v>0</v>
      </c>
      <c r="FB47" s="24">
        <f t="shared" si="138"/>
        <v>0</v>
      </c>
      <c r="FC47" s="24">
        <f t="shared" si="138"/>
        <v>0</v>
      </c>
      <c r="FD47" s="24">
        <f t="shared" si="138"/>
        <v>0</v>
      </c>
      <c r="FE47" s="24">
        <f t="shared" si="138"/>
        <v>0</v>
      </c>
    </row>
    <row r="48" spans="1:161" s="50" customFormat="1" x14ac:dyDescent="0.25">
      <c r="A48" s="48" t="s">
        <v>18</v>
      </c>
      <c r="B48" s="49">
        <f>SUM(B41:B47)</f>
        <v>0</v>
      </c>
      <c r="C48" s="49">
        <f t="shared" ref="C48:H48" si="139">SUM(C41:C47)</f>
        <v>0</v>
      </c>
      <c r="D48" s="49">
        <f t="shared" si="139"/>
        <v>0</v>
      </c>
      <c r="E48" s="49">
        <f t="shared" si="139"/>
        <v>0</v>
      </c>
      <c r="F48" s="49">
        <f t="shared" si="139"/>
        <v>0</v>
      </c>
      <c r="G48" s="49">
        <f t="shared" si="139"/>
        <v>0</v>
      </c>
      <c r="H48" s="49">
        <f t="shared" si="139"/>
        <v>0</v>
      </c>
      <c r="I48" s="49">
        <f>SUM(I41:I47)</f>
        <v>0</v>
      </c>
      <c r="J48" s="49">
        <f>SUM(J41:J47)</f>
        <v>0</v>
      </c>
      <c r="K48" s="49">
        <f t="shared" ref="K48:P48" si="140">SUM(K41:K47)</f>
        <v>0</v>
      </c>
      <c r="L48" s="49">
        <f t="shared" si="140"/>
        <v>0</v>
      </c>
      <c r="M48" s="49">
        <f t="shared" si="140"/>
        <v>0</v>
      </c>
      <c r="N48" s="49">
        <f t="shared" si="140"/>
        <v>0</v>
      </c>
      <c r="O48" s="49">
        <f t="shared" si="140"/>
        <v>0</v>
      </c>
      <c r="P48" s="49">
        <f t="shared" si="140"/>
        <v>0</v>
      </c>
      <c r="Q48" s="49">
        <f>SUM(Q41:Q47)</f>
        <v>0</v>
      </c>
      <c r="R48" s="49">
        <f>SUM(R41:R47)</f>
        <v>0</v>
      </c>
      <c r="S48" s="49">
        <f t="shared" ref="S48:X48" si="141">SUM(S41:S47)</f>
        <v>0</v>
      </c>
      <c r="T48" s="49">
        <f t="shared" si="141"/>
        <v>0</v>
      </c>
      <c r="U48" s="49">
        <f t="shared" si="141"/>
        <v>0</v>
      </c>
      <c r="V48" s="49">
        <f t="shared" si="141"/>
        <v>0</v>
      </c>
      <c r="W48" s="49">
        <f t="shared" si="141"/>
        <v>0</v>
      </c>
      <c r="X48" s="49">
        <f t="shared" si="141"/>
        <v>40</v>
      </c>
      <c r="Y48" s="49">
        <f>SUM(Y41:Y47)</f>
        <v>40</v>
      </c>
      <c r="Z48" s="49">
        <f t="shared" ref="Z48:CK48" si="142">SUM(Z41:Z47)</f>
        <v>0</v>
      </c>
      <c r="AA48" s="49">
        <f t="shared" si="142"/>
        <v>0</v>
      </c>
      <c r="AB48" s="49">
        <f t="shared" si="142"/>
        <v>0</v>
      </c>
      <c r="AC48" s="49">
        <f t="shared" si="142"/>
        <v>0</v>
      </c>
      <c r="AD48" s="49">
        <f t="shared" si="142"/>
        <v>0</v>
      </c>
      <c r="AE48" s="49">
        <f t="shared" si="142"/>
        <v>138</v>
      </c>
      <c r="AF48" s="49">
        <f t="shared" si="142"/>
        <v>138</v>
      </c>
      <c r="AG48" s="49">
        <f t="shared" si="142"/>
        <v>276</v>
      </c>
      <c r="AH48" s="49">
        <f t="shared" si="142"/>
        <v>0</v>
      </c>
      <c r="AI48" s="49">
        <f t="shared" si="142"/>
        <v>0</v>
      </c>
      <c r="AJ48" s="49">
        <f t="shared" si="142"/>
        <v>0</v>
      </c>
      <c r="AK48" s="49">
        <f t="shared" si="142"/>
        <v>0</v>
      </c>
      <c r="AL48" s="49">
        <f t="shared" si="142"/>
        <v>0</v>
      </c>
      <c r="AM48" s="49">
        <f t="shared" si="142"/>
        <v>0</v>
      </c>
      <c r="AN48" s="49">
        <f>SUM(AN41:AN47)</f>
        <v>40</v>
      </c>
      <c r="AO48" s="49">
        <f t="shared" si="142"/>
        <v>40</v>
      </c>
      <c r="AP48" s="49">
        <f t="shared" si="142"/>
        <v>0</v>
      </c>
      <c r="AQ48" s="49">
        <f t="shared" si="142"/>
        <v>0</v>
      </c>
      <c r="AR48" s="49">
        <f t="shared" si="142"/>
        <v>0</v>
      </c>
      <c r="AS48" s="49">
        <f t="shared" si="142"/>
        <v>0</v>
      </c>
      <c r="AT48" s="49">
        <f t="shared" si="142"/>
        <v>0</v>
      </c>
      <c r="AU48" s="49">
        <f t="shared" si="142"/>
        <v>0</v>
      </c>
      <c r="AV48" s="49">
        <f t="shared" si="142"/>
        <v>0</v>
      </c>
      <c r="AW48" s="49">
        <f t="shared" si="142"/>
        <v>0</v>
      </c>
      <c r="AX48" s="49">
        <f t="shared" si="142"/>
        <v>0</v>
      </c>
      <c r="AY48" s="49">
        <f t="shared" si="142"/>
        <v>0</v>
      </c>
      <c r="AZ48" s="49">
        <f t="shared" si="142"/>
        <v>0</v>
      </c>
      <c r="BA48" s="49">
        <f t="shared" si="142"/>
        <v>0</v>
      </c>
      <c r="BB48" s="49">
        <f t="shared" si="142"/>
        <v>0</v>
      </c>
      <c r="BC48" s="49">
        <f t="shared" si="142"/>
        <v>0</v>
      </c>
      <c r="BD48" s="49">
        <f t="shared" si="142"/>
        <v>0</v>
      </c>
      <c r="BE48" s="49">
        <f t="shared" si="142"/>
        <v>0</v>
      </c>
      <c r="BF48" s="49">
        <f t="shared" si="142"/>
        <v>0</v>
      </c>
      <c r="BG48" s="49">
        <f t="shared" si="142"/>
        <v>0</v>
      </c>
      <c r="BH48" s="49">
        <f t="shared" si="142"/>
        <v>0</v>
      </c>
      <c r="BI48" s="49">
        <f t="shared" si="142"/>
        <v>0</v>
      </c>
      <c r="BJ48" s="49">
        <f t="shared" si="142"/>
        <v>0</v>
      </c>
      <c r="BK48" s="49">
        <f t="shared" si="142"/>
        <v>0</v>
      </c>
      <c r="BL48" s="49">
        <f t="shared" si="142"/>
        <v>0</v>
      </c>
      <c r="BM48" s="49">
        <f t="shared" si="142"/>
        <v>0</v>
      </c>
      <c r="BN48" s="49">
        <f t="shared" si="142"/>
        <v>0</v>
      </c>
      <c r="BO48" s="49">
        <f t="shared" si="142"/>
        <v>0</v>
      </c>
      <c r="BP48" s="49">
        <f t="shared" si="142"/>
        <v>0</v>
      </c>
      <c r="BQ48" s="49">
        <f t="shared" si="142"/>
        <v>0</v>
      </c>
      <c r="BR48" s="49">
        <f t="shared" si="142"/>
        <v>0</v>
      </c>
      <c r="BS48" s="49">
        <f t="shared" si="142"/>
        <v>0</v>
      </c>
      <c r="BT48" s="49">
        <f t="shared" si="142"/>
        <v>80</v>
      </c>
      <c r="BU48" s="49">
        <f t="shared" si="142"/>
        <v>40</v>
      </c>
      <c r="BV48" s="49">
        <f t="shared" si="142"/>
        <v>0</v>
      </c>
      <c r="BW48" s="49">
        <f t="shared" si="142"/>
        <v>0</v>
      </c>
      <c r="BX48" s="49">
        <f t="shared" si="142"/>
        <v>0</v>
      </c>
      <c r="BY48" s="49">
        <f t="shared" si="142"/>
        <v>0</v>
      </c>
      <c r="BZ48" s="49">
        <f t="shared" si="142"/>
        <v>0</v>
      </c>
      <c r="CA48" s="49">
        <f t="shared" si="142"/>
        <v>0</v>
      </c>
      <c r="CB48" s="49">
        <f t="shared" si="142"/>
        <v>0</v>
      </c>
      <c r="CC48" s="49">
        <f t="shared" si="142"/>
        <v>0</v>
      </c>
      <c r="CD48" s="49">
        <f t="shared" si="142"/>
        <v>0</v>
      </c>
      <c r="CE48" s="49">
        <f t="shared" si="142"/>
        <v>0</v>
      </c>
      <c r="CF48" s="49">
        <f t="shared" si="142"/>
        <v>0</v>
      </c>
      <c r="CG48" s="49">
        <f t="shared" si="142"/>
        <v>0</v>
      </c>
      <c r="CH48" s="49">
        <f t="shared" si="142"/>
        <v>0</v>
      </c>
      <c r="CI48" s="49">
        <f t="shared" si="142"/>
        <v>0</v>
      </c>
      <c r="CJ48" s="49">
        <f t="shared" si="142"/>
        <v>110</v>
      </c>
      <c r="CK48" s="49">
        <f t="shared" si="142"/>
        <v>110</v>
      </c>
      <c r="CL48" s="49">
        <f t="shared" ref="CL48:EG48" si="143">SUM(CL41:CL47)</f>
        <v>0</v>
      </c>
      <c r="CM48" s="49">
        <f t="shared" si="143"/>
        <v>0</v>
      </c>
      <c r="CN48" s="49">
        <f t="shared" si="143"/>
        <v>0</v>
      </c>
      <c r="CO48" s="49">
        <f t="shared" si="143"/>
        <v>300</v>
      </c>
      <c r="CP48" s="49">
        <f t="shared" si="143"/>
        <v>0</v>
      </c>
      <c r="CQ48" s="49">
        <f t="shared" si="143"/>
        <v>0</v>
      </c>
      <c r="CR48" s="49">
        <f t="shared" si="143"/>
        <v>0</v>
      </c>
      <c r="CS48" s="49">
        <f t="shared" si="143"/>
        <v>600</v>
      </c>
      <c r="CT48" s="49">
        <f t="shared" si="143"/>
        <v>0</v>
      </c>
      <c r="CU48" s="49">
        <f t="shared" si="143"/>
        <v>0</v>
      </c>
      <c r="CV48" s="49">
        <f t="shared" si="143"/>
        <v>0</v>
      </c>
      <c r="CW48" s="49">
        <f t="shared" si="143"/>
        <v>0</v>
      </c>
      <c r="CX48" s="49">
        <f t="shared" si="143"/>
        <v>0</v>
      </c>
      <c r="CY48" s="49">
        <f t="shared" si="143"/>
        <v>0</v>
      </c>
      <c r="CZ48" s="49">
        <f t="shared" si="143"/>
        <v>0</v>
      </c>
      <c r="DA48" s="49">
        <f t="shared" si="143"/>
        <v>0</v>
      </c>
      <c r="DB48" s="49">
        <f t="shared" si="143"/>
        <v>0</v>
      </c>
      <c r="DC48" s="49">
        <f t="shared" si="143"/>
        <v>0</v>
      </c>
      <c r="DD48" s="49">
        <f t="shared" si="143"/>
        <v>0</v>
      </c>
      <c r="DE48" s="49">
        <f t="shared" si="143"/>
        <v>0</v>
      </c>
      <c r="DF48" s="49">
        <f t="shared" si="143"/>
        <v>0</v>
      </c>
      <c r="DG48" s="49">
        <f t="shared" si="143"/>
        <v>0</v>
      </c>
      <c r="DH48" s="49">
        <f t="shared" si="143"/>
        <v>0</v>
      </c>
      <c r="DI48" s="49">
        <f t="shared" si="143"/>
        <v>0</v>
      </c>
      <c r="DJ48" s="49">
        <f t="shared" si="143"/>
        <v>0</v>
      </c>
      <c r="DK48" s="49">
        <f t="shared" si="143"/>
        <v>0</v>
      </c>
      <c r="DL48" s="49">
        <f t="shared" si="143"/>
        <v>0</v>
      </c>
      <c r="DM48" s="49">
        <f t="shared" si="143"/>
        <v>0</v>
      </c>
      <c r="DN48" s="49">
        <f t="shared" si="143"/>
        <v>0</v>
      </c>
      <c r="DO48" s="49">
        <f t="shared" si="143"/>
        <v>0</v>
      </c>
      <c r="DP48" s="49">
        <f t="shared" si="143"/>
        <v>60</v>
      </c>
      <c r="DQ48" s="49">
        <f t="shared" si="143"/>
        <v>60</v>
      </c>
      <c r="DR48" s="49">
        <f t="shared" si="143"/>
        <v>0</v>
      </c>
      <c r="DS48" s="49">
        <f t="shared" si="143"/>
        <v>0</v>
      </c>
      <c r="DT48" s="49">
        <f t="shared" si="143"/>
        <v>0</v>
      </c>
      <c r="DU48" s="49">
        <f t="shared" si="143"/>
        <v>0</v>
      </c>
      <c r="DV48" s="49">
        <f t="shared" si="143"/>
        <v>0</v>
      </c>
      <c r="DW48" s="49">
        <f t="shared" si="143"/>
        <v>0</v>
      </c>
      <c r="DX48" s="49">
        <f t="shared" si="143"/>
        <v>0</v>
      </c>
      <c r="DY48" s="49">
        <f t="shared" si="143"/>
        <v>0</v>
      </c>
      <c r="DZ48" s="49">
        <f t="shared" si="143"/>
        <v>0</v>
      </c>
      <c r="EA48" s="49">
        <f t="shared" si="143"/>
        <v>0</v>
      </c>
      <c r="EB48" s="49">
        <f t="shared" si="143"/>
        <v>0</v>
      </c>
      <c r="EC48" s="49">
        <f t="shared" si="143"/>
        <v>0</v>
      </c>
      <c r="ED48" s="49">
        <f t="shared" si="143"/>
        <v>0</v>
      </c>
      <c r="EE48" s="49">
        <f t="shared" si="143"/>
        <v>0</v>
      </c>
      <c r="EF48" s="49">
        <f t="shared" si="143"/>
        <v>0</v>
      </c>
      <c r="EG48" s="49">
        <f t="shared" si="143"/>
        <v>0</v>
      </c>
      <c r="EH48" s="49">
        <f t="shared" ref="EH48:EO48" si="144">SUM(EH41:EH47)</f>
        <v>0</v>
      </c>
      <c r="EI48" s="49">
        <f t="shared" si="144"/>
        <v>0</v>
      </c>
      <c r="EJ48" s="49">
        <f t="shared" si="144"/>
        <v>0</v>
      </c>
      <c r="EK48" s="49">
        <f t="shared" si="144"/>
        <v>0</v>
      </c>
      <c r="EL48" s="49">
        <f t="shared" si="144"/>
        <v>0</v>
      </c>
      <c r="EM48" s="49">
        <f t="shared" si="144"/>
        <v>0</v>
      </c>
      <c r="EN48" s="49">
        <f t="shared" si="144"/>
        <v>0</v>
      </c>
      <c r="EO48" s="49">
        <f t="shared" si="144"/>
        <v>0</v>
      </c>
      <c r="EP48" s="49">
        <f t="shared" ref="EP48:FE48" si="145">SUM(EP41:EP47)</f>
        <v>0</v>
      </c>
      <c r="EQ48" s="49">
        <f t="shared" si="145"/>
        <v>0</v>
      </c>
      <c r="ER48" s="49">
        <f t="shared" si="145"/>
        <v>0</v>
      </c>
      <c r="ES48" s="49">
        <f t="shared" si="145"/>
        <v>0</v>
      </c>
      <c r="ET48" s="49">
        <f t="shared" si="145"/>
        <v>0</v>
      </c>
      <c r="EU48" s="49">
        <f t="shared" si="145"/>
        <v>0</v>
      </c>
      <c r="EV48" s="49">
        <f t="shared" si="145"/>
        <v>0</v>
      </c>
      <c r="EW48" s="49">
        <f t="shared" si="145"/>
        <v>0</v>
      </c>
      <c r="EX48" s="49">
        <f t="shared" si="145"/>
        <v>0</v>
      </c>
      <c r="EY48" s="49">
        <f t="shared" si="145"/>
        <v>0</v>
      </c>
      <c r="EZ48" s="49">
        <f t="shared" si="145"/>
        <v>0</v>
      </c>
      <c r="FA48" s="49">
        <f t="shared" si="145"/>
        <v>0</v>
      </c>
      <c r="FB48" s="49">
        <f t="shared" si="145"/>
        <v>0</v>
      </c>
      <c r="FC48" s="49">
        <f t="shared" si="145"/>
        <v>0</v>
      </c>
      <c r="FD48" s="49">
        <f t="shared" si="145"/>
        <v>0</v>
      </c>
      <c r="FE48" s="49">
        <f t="shared" si="145"/>
        <v>0</v>
      </c>
    </row>
    <row r="49" spans="1:161" s="23" customFormat="1" ht="19.5" thickBot="1" x14ac:dyDescent="0.35">
      <c r="A49" s="27" t="s">
        <v>44</v>
      </c>
      <c r="B49" s="20">
        <f t="shared" ref="B49:I49" si="146">SUM(B18+B28+B39+B48)</f>
        <v>26</v>
      </c>
      <c r="C49" s="20">
        <f t="shared" si="146"/>
        <v>20</v>
      </c>
      <c r="D49" s="20">
        <f t="shared" si="146"/>
        <v>35</v>
      </c>
      <c r="E49" s="20">
        <f t="shared" si="146"/>
        <v>25</v>
      </c>
      <c r="F49" s="20">
        <f t="shared" si="146"/>
        <v>0</v>
      </c>
      <c r="G49" s="20">
        <f t="shared" si="146"/>
        <v>22</v>
      </c>
      <c r="H49" s="20">
        <f t="shared" si="146"/>
        <v>0</v>
      </c>
      <c r="I49" s="20">
        <f t="shared" si="146"/>
        <v>128</v>
      </c>
      <c r="J49" s="20">
        <f t="shared" ref="J49:Q49" si="147">SUM(J18+J28+J39+J48)</f>
        <v>0</v>
      </c>
      <c r="K49" s="20">
        <f t="shared" si="147"/>
        <v>23</v>
      </c>
      <c r="L49" s="20">
        <f t="shared" si="147"/>
        <v>39</v>
      </c>
      <c r="M49" s="20">
        <f t="shared" si="147"/>
        <v>0</v>
      </c>
      <c r="N49" s="20">
        <f t="shared" si="147"/>
        <v>0</v>
      </c>
      <c r="O49" s="20">
        <f t="shared" si="147"/>
        <v>22</v>
      </c>
      <c r="P49" s="20">
        <f t="shared" si="147"/>
        <v>0</v>
      </c>
      <c r="Q49" s="20">
        <f t="shared" si="147"/>
        <v>84</v>
      </c>
      <c r="R49" s="20">
        <f t="shared" ref="R49:CC49" si="148">SUM(R18+R28+R39+R48)</f>
        <v>17</v>
      </c>
      <c r="S49" s="20">
        <f t="shared" si="148"/>
        <v>41</v>
      </c>
      <c r="T49" s="20">
        <f t="shared" si="148"/>
        <v>68</v>
      </c>
      <c r="U49" s="20">
        <f t="shared" si="148"/>
        <v>35</v>
      </c>
      <c r="V49" s="20">
        <f t="shared" si="148"/>
        <v>0</v>
      </c>
      <c r="W49" s="20">
        <f t="shared" si="148"/>
        <v>42</v>
      </c>
      <c r="X49" s="20">
        <f t="shared" si="148"/>
        <v>40</v>
      </c>
      <c r="Y49" s="20">
        <f t="shared" si="148"/>
        <v>243</v>
      </c>
      <c r="Z49" s="20">
        <f t="shared" si="148"/>
        <v>47</v>
      </c>
      <c r="AA49" s="20">
        <f t="shared" si="148"/>
        <v>99</v>
      </c>
      <c r="AB49" s="20">
        <f t="shared" si="148"/>
        <v>76</v>
      </c>
      <c r="AC49" s="20">
        <f t="shared" si="148"/>
        <v>64</v>
      </c>
      <c r="AD49" s="20">
        <f t="shared" si="148"/>
        <v>77</v>
      </c>
      <c r="AE49" s="20">
        <f t="shared" si="148"/>
        <v>138</v>
      </c>
      <c r="AF49" s="20">
        <f t="shared" si="148"/>
        <v>138</v>
      </c>
      <c r="AG49" s="20">
        <f t="shared" si="148"/>
        <v>644</v>
      </c>
      <c r="AH49" s="20">
        <f t="shared" si="148"/>
        <v>49</v>
      </c>
      <c r="AI49" s="20">
        <f t="shared" si="148"/>
        <v>96</v>
      </c>
      <c r="AJ49" s="20">
        <f t="shared" si="148"/>
        <v>67</v>
      </c>
      <c r="AK49" s="20">
        <f t="shared" si="148"/>
        <v>86</v>
      </c>
      <c r="AL49" s="20">
        <f t="shared" si="148"/>
        <v>74</v>
      </c>
      <c r="AM49" s="20">
        <f t="shared" si="148"/>
        <v>110</v>
      </c>
      <c r="AN49" s="20">
        <f t="shared" si="148"/>
        <v>40</v>
      </c>
      <c r="AO49" s="20">
        <f t="shared" si="148"/>
        <v>522</v>
      </c>
      <c r="AP49" s="20">
        <f t="shared" si="148"/>
        <v>93</v>
      </c>
      <c r="AQ49" s="20">
        <f t="shared" si="148"/>
        <v>117</v>
      </c>
      <c r="AR49" s="20">
        <f t="shared" si="148"/>
        <v>115</v>
      </c>
      <c r="AS49" s="20">
        <f t="shared" si="148"/>
        <v>81</v>
      </c>
      <c r="AT49" s="20">
        <f t="shared" si="148"/>
        <v>80</v>
      </c>
      <c r="AU49" s="20">
        <f t="shared" si="148"/>
        <v>59</v>
      </c>
      <c r="AV49" s="20">
        <f t="shared" si="148"/>
        <v>0</v>
      </c>
      <c r="AW49" s="20">
        <f t="shared" si="148"/>
        <v>545</v>
      </c>
      <c r="AX49" s="20">
        <f t="shared" si="148"/>
        <v>96</v>
      </c>
      <c r="AY49" s="20">
        <f t="shared" si="148"/>
        <v>85</v>
      </c>
      <c r="AZ49" s="20">
        <f t="shared" si="148"/>
        <v>87</v>
      </c>
      <c r="BA49" s="20">
        <f t="shared" si="148"/>
        <v>123</v>
      </c>
      <c r="BB49" s="20">
        <f t="shared" si="148"/>
        <v>79</v>
      </c>
      <c r="BC49" s="20">
        <f t="shared" si="148"/>
        <v>80</v>
      </c>
      <c r="BD49" s="20">
        <f t="shared" si="148"/>
        <v>0</v>
      </c>
      <c r="BE49" s="20">
        <f t="shared" si="148"/>
        <v>550</v>
      </c>
      <c r="BF49" s="20">
        <f t="shared" si="148"/>
        <v>105</v>
      </c>
      <c r="BG49" s="20">
        <f t="shared" si="148"/>
        <v>0</v>
      </c>
      <c r="BH49" s="20">
        <f t="shared" si="148"/>
        <v>31</v>
      </c>
      <c r="BI49" s="20">
        <f t="shared" si="148"/>
        <v>75</v>
      </c>
      <c r="BJ49" s="20">
        <f t="shared" si="148"/>
        <v>20</v>
      </c>
      <c r="BK49" s="20">
        <f t="shared" si="148"/>
        <v>34</v>
      </c>
      <c r="BL49" s="20">
        <f t="shared" si="148"/>
        <v>0</v>
      </c>
      <c r="BM49" s="20">
        <f t="shared" si="148"/>
        <v>265</v>
      </c>
      <c r="BN49" s="20">
        <f t="shared" si="148"/>
        <v>10</v>
      </c>
      <c r="BO49" s="20">
        <f t="shared" si="148"/>
        <v>118</v>
      </c>
      <c r="BP49" s="20">
        <f t="shared" si="148"/>
        <v>180</v>
      </c>
      <c r="BQ49" s="20">
        <f t="shared" si="148"/>
        <v>82</v>
      </c>
      <c r="BR49" s="20">
        <f t="shared" si="148"/>
        <v>83</v>
      </c>
      <c r="BS49" s="20">
        <f t="shared" si="148"/>
        <v>42</v>
      </c>
      <c r="BT49" s="20">
        <f t="shared" si="148"/>
        <v>83</v>
      </c>
      <c r="BU49" s="20">
        <f t="shared" si="148"/>
        <v>558</v>
      </c>
      <c r="BV49" s="20">
        <f t="shared" si="148"/>
        <v>0</v>
      </c>
      <c r="BW49" s="20">
        <f t="shared" si="148"/>
        <v>69</v>
      </c>
      <c r="BX49" s="20">
        <f t="shared" si="148"/>
        <v>82</v>
      </c>
      <c r="BY49" s="20">
        <f t="shared" si="148"/>
        <v>38</v>
      </c>
      <c r="BZ49" s="20">
        <f t="shared" si="148"/>
        <v>20</v>
      </c>
      <c r="CA49" s="20">
        <f t="shared" si="148"/>
        <v>8</v>
      </c>
      <c r="CB49" s="20">
        <f t="shared" si="148"/>
        <v>0</v>
      </c>
      <c r="CC49" s="20">
        <f t="shared" si="148"/>
        <v>217</v>
      </c>
      <c r="CD49" s="20">
        <f t="shared" ref="CD49:EG49" si="149">SUM(CD18+CD28+CD39+CD48)</f>
        <v>0</v>
      </c>
      <c r="CE49" s="20">
        <f t="shared" si="149"/>
        <v>49</v>
      </c>
      <c r="CF49" s="20">
        <f t="shared" si="149"/>
        <v>50</v>
      </c>
      <c r="CG49" s="20">
        <f t="shared" si="149"/>
        <v>36</v>
      </c>
      <c r="CH49" s="20">
        <f t="shared" si="149"/>
        <v>0</v>
      </c>
      <c r="CI49" s="20">
        <f t="shared" si="149"/>
        <v>32</v>
      </c>
      <c r="CJ49" s="20">
        <f t="shared" si="149"/>
        <v>110</v>
      </c>
      <c r="CK49" s="20">
        <f t="shared" si="149"/>
        <v>277</v>
      </c>
      <c r="CL49" s="20">
        <f t="shared" si="149"/>
        <v>0</v>
      </c>
      <c r="CM49" s="20">
        <f t="shared" si="149"/>
        <v>33</v>
      </c>
      <c r="CN49" s="20">
        <f t="shared" si="149"/>
        <v>50</v>
      </c>
      <c r="CO49" s="20">
        <f t="shared" si="149"/>
        <v>300</v>
      </c>
      <c r="CP49" s="20">
        <f t="shared" si="149"/>
        <v>0</v>
      </c>
      <c r="CQ49" s="20">
        <f t="shared" si="149"/>
        <v>0</v>
      </c>
      <c r="CR49" s="20">
        <f t="shared" si="149"/>
        <v>0</v>
      </c>
      <c r="CS49" s="20">
        <f t="shared" si="149"/>
        <v>683</v>
      </c>
      <c r="CT49" s="20">
        <f t="shared" si="149"/>
        <v>0</v>
      </c>
      <c r="CU49" s="20">
        <f t="shared" si="149"/>
        <v>16</v>
      </c>
      <c r="CV49" s="20">
        <f t="shared" si="149"/>
        <v>0</v>
      </c>
      <c r="CW49" s="20">
        <f t="shared" si="149"/>
        <v>8</v>
      </c>
      <c r="CX49" s="20">
        <f t="shared" si="149"/>
        <v>0</v>
      </c>
      <c r="CY49" s="20">
        <f t="shared" si="149"/>
        <v>0</v>
      </c>
      <c r="CZ49" s="20">
        <f t="shared" si="149"/>
        <v>0</v>
      </c>
      <c r="DA49" s="20">
        <f t="shared" si="149"/>
        <v>24</v>
      </c>
      <c r="DB49" s="20">
        <f t="shared" si="149"/>
        <v>4</v>
      </c>
      <c r="DC49" s="20">
        <f t="shared" si="149"/>
        <v>41</v>
      </c>
      <c r="DD49" s="20">
        <f t="shared" si="149"/>
        <v>50</v>
      </c>
      <c r="DE49" s="20">
        <f t="shared" si="149"/>
        <v>0</v>
      </c>
      <c r="DF49" s="20">
        <f t="shared" si="149"/>
        <v>0</v>
      </c>
      <c r="DG49" s="20">
        <f t="shared" si="149"/>
        <v>0</v>
      </c>
      <c r="DH49" s="20">
        <f t="shared" si="149"/>
        <v>0</v>
      </c>
      <c r="DI49" s="20">
        <f t="shared" si="149"/>
        <v>95</v>
      </c>
      <c r="DJ49" s="20">
        <f t="shared" si="149"/>
        <v>8</v>
      </c>
      <c r="DK49" s="20">
        <f t="shared" si="149"/>
        <v>41</v>
      </c>
      <c r="DL49" s="20">
        <f t="shared" si="149"/>
        <v>90</v>
      </c>
      <c r="DM49" s="20">
        <f t="shared" si="149"/>
        <v>24</v>
      </c>
      <c r="DN49" s="20">
        <f t="shared" si="149"/>
        <v>52</v>
      </c>
      <c r="DO49" s="20">
        <f t="shared" si="149"/>
        <v>44</v>
      </c>
      <c r="DP49" s="20">
        <f t="shared" si="149"/>
        <v>60</v>
      </c>
      <c r="DQ49" s="20">
        <f t="shared" si="149"/>
        <v>319</v>
      </c>
      <c r="DR49" s="20">
        <f t="shared" si="149"/>
        <v>4</v>
      </c>
      <c r="DS49" s="20">
        <f t="shared" si="149"/>
        <v>12</v>
      </c>
      <c r="DT49" s="20">
        <f t="shared" si="149"/>
        <v>50</v>
      </c>
      <c r="DU49" s="20">
        <f t="shared" si="149"/>
        <v>16</v>
      </c>
      <c r="DV49" s="20">
        <f t="shared" si="149"/>
        <v>0</v>
      </c>
      <c r="DW49" s="20">
        <f t="shared" si="149"/>
        <v>26</v>
      </c>
      <c r="DX49" s="20">
        <f t="shared" si="149"/>
        <v>0</v>
      </c>
      <c r="DY49" s="20">
        <f t="shared" si="149"/>
        <v>108</v>
      </c>
      <c r="DZ49" s="20">
        <f t="shared" si="149"/>
        <v>79</v>
      </c>
      <c r="EA49" s="20">
        <f t="shared" si="149"/>
        <v>39</v>
      </c>
      <c r="EB49" s="20">
        <f t="shared" si="149"/>
        <v>50</v>
      </c>
      <c r="EC49" s="20">
        <f t="shared" si="149"/>
        <v>24</v>
      </c>
      <c r="ED49" s="20">
        <f t="shared" si="149"/>
        <v>40</v>
      </c>
      <c r="EE49" s="20">
        <f t="shared" si="149"/>
        <v>16</v>
      </c>
      <c r="EF49" s="20">
        <f t="shared" si="149"/>
        <v>0</v>
      </c>
      <c r="EG49" s="20">
        <f t="shared" si="149"/>
        <v>248</v>
      </c>
      <c r="EH49" s="20">
        <f t="shared" ref="EH49:EN49" si="150">SUM(EH18+EH28+EH39+EH48)</f>
        <v>89</v>
      </c>
      <c r="EI49" s="20">
        <f t="shared" si="150"/>
        <v>50</v>
      </c>
      <c r="EJ49" s="20">
        <f t="shared" si="150"/>
        <v>50</v>
      </c>
      <c r="EK49" s="20">
        <f t="shared" si="150"/>
        <v>24</v>
      </c>
      <c r="EL49" s="20">
        <f t="shared" si="150"/>
        <v>0</v>
      </c>
      <c r="EM49" s="20">
        <f t="shared" si="150"/>
        <v>0</v>
      </c>
      <c r="EN49" s="20">
        <f t="shared" si="150"/>
        <v>10</v>
      </c>
      <c r="EO49" s="20"/>
      <c r="EP49" s="20">
        <f t="shared" ref="EP49:EV49" si="151">SUM(EP18+EP28+EP39+EP48)</f>
        <v>82</v>
      </c>
      <c r="EQ49" s="20">
        <f t="shared" si="151"/>
        <v>54</v>
      </c>
      <c r="ER49" s="20">
        <f t="shared" si="151"/>
        <v>50</v>
      </c>
      <c r="ES49" s="20">
        <f t="shared" si="151"/>
        <v>12</v>
      </c>
      <c r="ET49" s="20">
        <f t="shared" si="151"/>
        <v>0</v>
      </c>
      <c r="EU49" s="20">
        <f t="shared" si="151"/>
        <v>0</v>
      </c>
      <c r="EV49" s="20">
        <f t="shared" si="151"/>
        <v>0</v>
      </c>
      <c r="EW49" s="20"/>
      <c r="EX49" s="20">
        <f t="shared" ref="EX49:FD49" si="152">SUM(EX18+EX28+EX39+EX48)</f>
        <v>0</v>
      </c>
      <c r="EY49" s="20">
        <f t="shared" si="152"/>
        <v>0</v>
      </c>
      <c r="EZ49" s="20">
        <f t="shared" si="152"/>
        <v>0</v>
      </c>
      <c r="FA49" s="20">
        <f t="shared" si="152"/>
        <v>8</v>
      </c>
      <c r="FB49" s="20">
        <f t="shared" si="152"/>
        <v>0</v>
      </c>
      <c r="FC49" s="20">
        <f t="shared" si="152"/>
        <v>0</v>
      </c>
      <c r="FD49" s="20">
        <f t="shared" si="152"/>
        <v>0</v>
      </c>
      <c r="FE49" s="20"/>
    </row>
    <row r="50" spans="1:161" ht="16.5" thickTop="1" x14ac:dyDescent="0.25">
      <c r="I50" s="21"/>
      <c r="Q50" s="21"/>
      <c r="Y50" s="21"/>
      <c r="AF50" s="2"/>
      <c r="AG50" s="21">
        <f>AG49/7</f>
        <v>92</v>
      </c>
      <c r="AN50" s="2"/>
      <c r="AO50" s="21">
        <f>AO49/7</f>
        <v>74.571428571428569</v>
      </c>
      <c r="AV50" s="2"/>
      <c r="AW50" s="21">
        <f>AW49/6</f>
        <v>90.833333333333329</v>
      </c>
      <c r="BD50" s="2"/>
      <c r="BE50" s="21">
        <f>BE49/6</f>
        <v>91.666666666666671</v>
      </c>
      <c r="BL50" s="2"/>
      <c r="BM50" s="21">
        <f>BM49/4</f>
        <v>66.25</v>
      </c>
      <c r="BT50" s="2"/>
      <c r="BU50" s="21">
        <f>BU49/7</f>
        <v>79.714285714285708</v>
      </c>
      <c r="CB50" s="2"/>
      <c r="CC50" s="21">
        <f>CC49/6</f>
        <v>36.166666666666664</v>
      </c>
      <c r="CJ50" s="2"/>
      <c r="CK50" s="21">
        <f>CK49/7</f>
        <v>39.571428571428569</v>
      </c>
      <c r="CR50" s="2"/>
      <c r="CS50" s="21">
        <f>CS49/5</f>
        <v>136.6</v>
      </c>
      <c r="CZ50" s="2"/>
      <c r="DA50" s="21">
        <f>DA49/6</f>
        <v>4</v>
      </c>
      <c r="DH50" s="2"/>
      <c r="DI50" s="21">
        <f>DI49/6</f>
        <v>15.833333333333334</v>
      </c>
      <c r="DP50" s="2"/>
      <c r="DQ50" s="21">
        <f>DQ49/6</f>
        <v>53.166666666666664</v>
      </c>
      <c r="DX50" s="2"/>
      <c r="DY50" s="21">
        <f>DY49/6</f>
        <v>18</v>
      </c>
      <c r="EF50" s="2"/>
      <c r="EG50" s="21">
        <f>EG49/6</f>
        <v>41.333333333333336</v>
      </c>
      <c r="EH50" s="2"/>
      <c r="EI50" s="2"/>
      <c r="EJ50" s="2"/>
      <c r="EK50" s="2"/>
      <c r="EL50" s="2"/>
      <c r="EM50" s="2"/>
      <c r="EN50" s="2"/>
      <c r="EO50" s="21">
        <f>EO49/6</f>
        <v>0</v>
      </c>
      <c r="EP50" s="2"/>
      <c r="EQ50" s="2"/>
      <c r="ER50" s="2"/>
      <c r="ES50" s="2"/>
      <c r="ET50" s="2"/>
      <c r="EU50" s="2"/>
      <c r="EV50" s="2"/>
      <c r="EW50" s="21">
        <f>EW49/6</f>
        <v>0</v>
      </c>
      <c r="EX50" s="2"/>
      <c r="EY50" s="2"/>
      <c r="EZ50" s="2"/>
      <c r="FA50" s="2"/>
      <c r="FB50" s="2"/>
      <c r="FC50" s="2"/>
      <c r="FD50" s="2"/>
      <c r="FE50" s="21">
        <f>FE49/6</f>
        <v>0</v>
      </c>
    </row>
  </sheetData>
  <pageMargins left="0.7" right="0.7" top="0.75" bottom="0.75" header="0.3" footer="0.3"/>
  <pageSetup paperSize="9" orientation="portrait" horizontalDpi="0" verticalDpi="0"/>
  <cellWatches>
    <cellWatch r="V112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0"/>
  <sheetViews>
    <sheetView topLeftCell="A4" workbookViewId="0">
      <pane xSplit="1" topLeftCell="B1" activePane="topRight" state="frozen"/>
      <selection pane="topRight" activeCell="A2" sqref="A2:R18"/>
    </sheetView>
  </sheetViews>
  <sheetFormatPr defaultColWidth="10.875" defaultRowHeight="15.75" x14ac:dyDescent="0.25"/>
  <cols>
    <col min="1" max="1" width="32.625" customWidth="1"/>
    <col min="2" max="2" width="10.875" style="2"/>
    <col min="3" max="4" width="10.875" style="18"/>
    <col min="5" max="8" width="10.875" style="14"/>
    <col min="9" max="9" width="11.5" style="14" customWidth="1"/>
    <col min="10" max="16" width="10.875" style="14"/>
    <col min="17" max="17" width="10.875" style="41"/>
    <col min="18" max="18" width="12.625" style="18" bestFit="1" customWidth="1"/>
    <col min="19" max="19" width="10.875" style="18"/>
    <col min="20" max="16384" width="10.875" style="14"/>
  </cols>
  <sheetData>
    <row r="1" spans="1:28" x14ac:dyDescent="0.25">
      <c r="B1" s="19" t="s">
        <v>94</v>
      </c>
      <c r="C1" s="19" t="s">
        <v>94</v>
      </c>
      <c r="D1" s="19" t="s">
        <v>94</v>
      </c>
      <c r="E1" s="19" t="s">
        <v>94</v>
      </c>
      <c r="F1" s="19" t="s">
        <v>94</v>
      </c>
      <c r="G1" s="19" t="s">
        <v>94</v>
      </c>
      <c r="H1" s="19" t="s">
        <v>94</v>
      </c>
      <c r="I1" s="19" t="s">
        <v>94</v>
      </c>
      <c r="J1" s="19" t="s">
        <v>94</v>
      </c>
      <c r="K1" s="19" t="s">
        <v>94</v>
      </c>
      <c r="L1" s="19" t="s">
        <v>94</v>
      </c>
      <c r="M1" s="19" t="s">
        <v>94</v>
      </c>
      <c r="N1" s="19" t="s">
        <v>94</v>
      </c>
      <c r="O1" s="19" t="s">
        <v>94</v>
      </c>
      <c r="P1" s="19" t="s">
        <v>94</v>
      </c>
    </row>
    <row r="2" spans="1:28" ht="30" x14ac:dyDescent="0.25">
      <c r="B2" s="12" t="s">
        <v>20</v>
      </c>
      <c r="C2" s="12" t="s">
        <v>20</v>
      </c>
      <c r="D2" s="12" t="s">
        <v>20</v>
      </c>
      <c r="E2" s="12" t="s">
        <v>20</v>
      </c>
      <c r="F2" s="12" t="s">
        <v>20</v>
      </c>
      <c r="G2" s="12" t="s">
        <v>20</v>
      </c>
      <c r="H2" s="12" t="s">
        <v>20</v>
      </c>
      <c r="I2" s="12" t="s">
        <v>20</v>
      </c>
      <c r="J2" s="12" t="s">
        <v>20</v>
      </c>
      <c r="K2" s="12" t="s">
        <v>20</v>
      </c>
      <c r="L2" s="12" t="s">
        <v>20</v>
      </c>
      <c r="M2" s="12" t="s">
        <v>20</v>
      </c>
      <c r="N2" s="108" t="s">
        <v>20</v>
      </c>
      <c r="O2" s="12" t="s">
        <v>20</v>
      </c>
      <c r="P2" s="12" t="s">
        <v>20</v>
      </c>
      <c r="Q2" s="63" t="s">
        <v>18</v>
      </c>
      <c r="R2" s="63" t="s">
        <v>54</v>
      </c>
    </row>
    <row r="3" spans="1:28" s="113" customFormat="1" ht="15" x14ac:dyDescent="0.25">
      <c r="A3" s="111"/>
      <c r="B3" s="110" t="s">
        <v>105</v>
      </c>
      <c r="C3" s="110" t="s">
        <v>106</v>
      </c>
      <c r="D3" s="110" t="s">
        <v>107</v>
      </c>
      <c r="E3" s="110"/>
      <c r="F3" s="110"/>
      <c r="G3" s="110"/>
      <c r="H3" s="110"/>
      <c r="I3" s="110" t="s">
        <v>108</v>
      </c>
      <c r="J3" s="110" t="s">
        <v>106</v>
      </c>
      <c r="K3" s="110"/>
      <c r="L3" s="110"/>
      <c r="M3" s="110"/>
      <c r="N3" s="110"/>
      <c r="O3" s="110"/>
      <c r="P3" s="110"/>
      <c r="Q3" s="112"/>
      <c r="R3" s="112"/>
      <c r="S3" s="2"/>
    </row>
    <row r="4" spans="1:28" ht="16.5" thickBot="1" x14ac:dyDescent="0.3">
      <c r="A4" s="38" t="s">
        <v>22</v>
      </c>
      <c r="B4" s="40">
        <v>43576</v>
      </c>
      <c r="C4" s="15">
        <v>43583</v>
      </c>
      <c r="D4" s="15">
        <v>43590</v>
      </c>
      <c r="E4" s="15">
        <v>43597</v>
      </c>
      <c r="F4" s="15">
        <v>43604</v>
      </c>
      <c r="G4" s="15">
        <v>43611</v>
      </c>
      <c r="H4" s="15">
        <v>43618</v>
      </c>
      <c r="I4" s="15">
        <v>43625</v>
      </c>
      <c r="J4" s="15">
        <v>43632</v>
      </c>
      <c r="K4" s="15">
        <v>43639</v>
      </c>
      <c r="L4" s="15">
        <v>43646</v>
      </c>
      <c r="M4" s="15"/>
      <c r="N4" s="109"/>
      <c r="O4" s="15"/>
      <c r="P4" s="15"/>
      <c r="Q4" s="62"/>
      <c r="R4" s="62"/>
    </row>
    <row r="5" spans="1:28" s="16" customFormat="1" ht="17.25" thickTop="1" thickBot="1" x14ac:dyDescent="0.3">
      <c r="A5" s="29" t="str">
        <f>'Term 1 - Numbers'!A4</f>
        <v>Blue Ball</v>
      </c>
      <c r="B5" s="17">
        <f>'Term 2 - Numbers'!I5</f>
        <v>0</v>
      </c>
      <c r="C5" s="17">
        <f>'Term 2 - Numbers'!Q5</f>
        <v>0</v>
      </c>
      <c r="D5" s="17">
        <f>'Term 2 - Numbers'!Y5</f>
        <v>5</v>
      </c>
      <c r="E5" s="17">
        <f>'Term 2 - Numbers'!AG5</f>
        <v>5</v>
      </c>
      <c r="F5" s="17">
        <f>'Term 2 - Numbers'!AO5</f>
        <v>5</v>
      </c>
      <c r="G5" s="17">
        <f>'Term 2 - Numbers'!AW5</f>
        <v>4</v>
      </c>
      <c r="H5" s="17">
        <f>'Term 2 - Numbers'!BE5</f>
        <v>9</v>
      </c>
      <c r="I5" s="17">
        <f>'Term 2 - Numbers'!BM5</f>
        <v>4</v>
      </c>
      <c r="J5" s="17">
        <f>'Term 2 - Numbers'!BU5</f>
        <v>4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41">
        <f>SUM(B5:P5)</f>
        <v>36</v>
      </c>
      <c r="R5" s="51"/>
      <c r="S5" s="51"/>
      <c r="V5" s="86"/>
      <c r="W5" s="89">
        <v>43534</v>
      </c>
      <c r="X5" s="89">
        <v>43541</v>
      </c>
      <c r="Y5" s="89">
        <v>43548</v>
      </c>
      <c r="Z5" s="89">
        <v>43555</v>
      </c>
      <c r="AA5" s="89">
        <v>43562</v>
      </c>
      <c r="AB5" s="89">
        <v>43569</v>
      </c>
    </row>
    <row r="6" spans="1:28" ht="16.5" thickTop="1" x14ac:dyDescent="0.25">
      <c r="A6" s="29" t="str">
        <f>'Term 1 - Numbers'!A5</f>
        <v>Red Ball</v>
      </c>
      <c r="B6" s="17">
        <f>'Term 2 - Numbers'!I6</f>
        <v>0</v>
      </c>
      <c r="C6" s="17">
        <f>'Term 2 - Numbers'!Q6</f>
        <v>0</v>
      </c>
      <c r="D6" s="17">
        <f>'Term 2 - Numbers'!Y6</f>
        <v>22</v>
      </c>
      <c r="E6" s="17">
        <f>'Term 2 - Numbers'!AG6</f>
        <v>29</v>
      </c>
      <c r="F6" s="17">
        <f>'Term 2 - Numbers'!AO6</f>
        <v>41</v>
      </c>
      <c r="G6" s="17">
        <f>'Term 2 - Numbers'!AW6</f>
        <v>43</v>
      </c>
      <c r="H6" s="17">
        <f>'Term 2 - Numbers'!BE6</f>
        <v>38</v>
      </c>
      <c r="I6" s="17">
        <f>'Term 2 - Numbers'!BM6</f>
        <v>32</v>
      </c>
      <c r="J6" s="17">
        <f>'Term 2 - Numbers'!BU6</f>
        <v>38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41">
        <f t="shared" ref="Q6:Q17" si="0">SUM(B6:P6)</f>
        <v>243</v>
      </c>
      <c r="V6" s="91" t="s">
        <v>90</v>
      </c>
      <c r="W6" s="88">
        <f>SUM(K5:K9)</f>
        <v>0</v>
      </c>
      <c r="X6" s="88">
        <f t="shared" ref="X6:AA6" si="1">SUM(L5:L9)</f>
        <v>0</v>
      </c>
      <c r="Y6" s="88">
        <f t="shared" si="1"/>
        <v>0</v>
      </c>
      <c r="Z6" s="88">
        <f t="shared" si="1"/>
        <v>0</v>
      </c>
      <c r="AA6" s="88">
        <f t="shared" si="1"/>
        <v>0</v>
      </c>
      <c r="AB6" s="88">
        <f>SUM(P5:P9)</f>
        <v>0</v>
      </c>
    </row>
    <row r="7" spans="1:28" x14ac:dyDescent="0.25">
      <c r="A7" s="29" t="str">
        <f>'Term 1 - Numbers'!A6</f>
        <v>Orange Ball</v>
      </c>
      <c r="B7" s="17">
        <f>'Term 2 - Numbers'!I7</f>
        <v>0</v>
      </c>
      <c r="C7" s="17">
        <f>'Term 2 - Numbers'!Q7</f>
        <v>0</v>
      </c>
      <c r="D7" s="17">
        <f>'Term 2 - Numbers'!Y7</f>
        <v>13</v>
      </c>
      <c r="E7" s="17">
        <f>'Term 2 - Numbers'!AG7</f>
        <v>18</v>
      </c>
      <c r="F7" s="17">
        <f>'Term 2 - Numbers'!AO7</f>
        <v>25</v>
      </c>
      <c r="G7" s="17">
        <f>'Term 2 - Numbers'!AW7</f>
        <v>25</v>
      </c>
      <c r="H7" s="17">
        <f>'Term 2 - Numbers'!BE7</f>
        <v>24</v>
      </c>
      <c r="I7" s="17">
        <f>'Term 2 - Numbers'!BM7</f>
        <v>15</v>
      </c>
      <c r="J7" s="17">
        <f>'Term 2 - Numbers'!BU7</f>
        <v>28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41">
        <f t="shared" si="0"/>
        <v>148</v>
      </c>
      <c r="V7" s="91" t="s">
        <v>91</v>
      </c>
      <c r="W7" s="88">
        <f>K10</f>
        <v>0</v>
      </c>
      <c r="X7" s="88">
        <f t="shared" ref="X7:AB7" si="2">L10</f>
        <v>0</v>
      </c>
      <c r="Y7" s="88">
        <f t="shared" si="2"/>
        <v>0</v>
      </c>
      <c r="Z7" s="88">
        <f t="shared" si="2"/>
        <v>0</v>
      </c>
      <c r="AA7" s="88">
        <f t="shared" si="2"/>
        <v>0</v>
      </c>
      <c r="AB7" s="88">
        <f t="shared" si="2"/>
        <v>0</v>
      </c>
    </row>
    <row r="8" spans="1:28" x14ac:dyDescent="0.25">
      <c r="A8" s="29" t="str">
        <f>'Term 1 - Numbers'!A7</f>
        <v>Green Ball</v>
      </c>
      <c r="B8" s="17">
        <f>'Term 2 - Numbers'!I8</f>
        <v>0</v>
      </c>
      <c r="C8" s="17">
        <f>'Term 2 - Numbers'!Q8</f>
        <v>0</v>
      </c>
      <c r="D8" s="17">
        <f>'Term 2 - Numbers'!Y8</f>
        <v>14</v>
      </c>
      <c r="E8" s="17">
        <f>'Term 2 - Numbers'!AG8</f>
        <v>24</v>
      </c>
      <c r="F8" s="17">
        <f>'Term 2 - Numbers'!AO8</f>
        <v>25</v>
      </c>
      <c r="G8" s="17">
        <f>'Term 2 - Numbers'!AW8</f>
        <v>30</v>
      </c>
      <c r="H8" s="17">
        <f>'Term 2 - Numbers'!BE8</f>
        <v>27</v>
      </c>
      <c r="I8" s="17">
        <f>'Term 2 - Numbers'!BM8</f>
        <v>22</v>
      </c>
      <c r="J8" s="17">
        <f>'Term 2 - Numbers'!BU8</f>
        <v>26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41">
        <f t="shared" si="0"/>
        <v>168</v>
      </c>
      <c r="V8" s="91" t="s">
        <v>92</v>
      </c>
      <c r="W8" s="88">
        <f>SUM(K12:K13)</f>
        <v>0</v>
      </c>
      <c r="X8" s="88">
        <f t="shared" ref="X8:AB8" si="3">SUM(L12:L13)</f>
        <v>0</v>
      </c>
      <c r="Y8" s="88">
        <f t="shared" si="3"/>
        <v>0</v>
      </c>
      <c r="Z8" s="88">
        <f t="shared" si="3"/>
        <v>0</v>
      </c>
      <c r="AA8" s="88">
        <f t="shared" si="3"/>
        <v>0</v>
      </c>
      <c r="AB8" s="88">
        <f t="shared" si="3"/>
        <v>0</v>
      </c>
    </row>
    <row r="9" spans="1:28" x14ac:dyDescent="0.25">
      <c r="A9" s="29" t="str">
        <f>'Term 1 - Numbers'!A8</f>
        <v>Yellow Ball</v>
      </c>
      <c r="B9" s="17">
        <f>'Term 2 - Numbers'!I9</f>
        <v>0</v>
      </c>
      <c r="C9" s="17">
        <f>'Term 2 - Numbers'!Q9</f>
        <v>0</v>
      </c>
      <c r="D9" s="17">
        <f>'Term 2 - Numbers'!Y9</f>
        <v>16</v>
      </c>
      <c r="E9" s="17">
        <f>'Term 2 - Numbers'!AG9</f>
        <v>17</v>
      </c>
      <c r="F9" s="17">
        <f>'Term 2 - Numbers'!AO9</f>
        <v>17</v>
      </c>
      <c r="G9" s="17">
        <f>'Term 2 - Numbers'!AW9</f>
        <v>15</v>
      </c>
      <c r="H9" s="17">
        <f>'Term 2 - Numbers'!BE9</f>
        <v>4</v>
      </c>
      <c r="I9" s="17">
        <f>'Term 2 - Numbers'!BM9</f>
        <v>0</v>
      </c>
      <c r="J9" s="17">
        <f>'Term 2 - Numbers'!BU9</f>
        <v>18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41">
        <f t="shared" si="0"/>
        <v>87</v>
      </c>
      <c r="V9" s="91" t="s">
        <v>15</v>
      </c>
      <c r="W9" s="88">
        <f>K14</f>
        <v>0</v>
      </c>
      <c r="X9" s="88">
        <f t="shared" ref="X9:AB10" si="4">L14</f>
        <v>0</v>
      </c>
      <c r="Y9" s="88">
        <f t="shared" si="4"/>
        <v>0</v>
      </c>
      <c r="Z9" s="88">
        <f t="shared" si="4"/>
        <v>0</v>
      </c>
      <c r="AA9" s="88">
        <f t="shared" si="4"/>
        <v>0</v>
      </c>
      <c r="AB9" s="88">
        <f t="shared" si="4"/>
        <v>0</v>
      </c>
    </row>
    <row r="10" spans="1:28" x14ac:dyDescent="0.25">
      <c r="A10" s="29" t="str">
        <f>'Term 1 - Numbers'!A9</f>
        <v>Development / Tournament Squad</v>
      </c>
      <c r="B10" s="17">
        <f>'Term 2 - Numbers'!I10</f>
        <v>0</v>
      </c>
      <c r="C10" s="17">
        <f>'Term 2 - Numbers'!Q10</f>
        <v>0</v>
      </c>
      <c r="D10" s="17">
        <f>'Term 2 - Numbers'!Y10</f>
        <v>42</v>
      </c>
      <c r="E10" s="17">
        <f>'Term 2 - Numbers'!AG10</f>
        <v>41</v>
      </c>
      <c r="F10" s="17">
        <f>'Term 2 - Numbers'!AO10</f>
        <v>53</v>
      </c>
      <c r="G10" s="17">
        <f>'Term 2 - Numbers'!AW10</f>
        <v>46</v>
      </c>
      <c r="H10" s="17">
        <f>'Term 2 - Numbers'!BE10</f>
        <v>42</v>
      </c>
      <c r="I10" s="17">
        <f>'Term 2 - Numbers'!BM10</f>
        <v>18</v>
      </c>
      <c r="J10" s="17">
        <f>'Term 2 - Numbers'!BU10</f>
        <v>34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41">
        <f t="shared" si="0"/>
        <v>276</v>
      </c>
      <c r="V10" s="91" t="s">
        <v>16</v>
      </c>
      <c r="W10" s="88">
        <f>K15</f>
        <v>0</v>
      </c>
      <c r="X10" s="88">
        <f t="shared" si="4"/>
        <v>0</v>
      </c>
      <c r="Y10" s="88">
        <f t="shared" si="4"/>
        <v>0</v>
      </c>
      <c r="Z10" s="88">
        <f t="shared" si="4"/>
        <v>0</v>
      </c>
      <c r="AA10" s="88">
        <f t="shared" si="4"/>
        <v>0</v>
      </c>
      <c r="AB10" s="88">
        <f t="shared" si="4"/>
        <v>0</v>
      </c>
    </row>
    <row r="11" spans="1:28" ht="16.5" thickBot="1" x14ac:dyDescent="0.3">
      <c r="A11" s="29" t="str">
        <f>'Term 1 - Numbers'!A10</f>
        <v>Fit Point</v>
      </c>
      <c r="B11" s="17">
        <f>'Term 2 - Numbers'!I11</f>
        <v>0</v>
      </c>
      <c r="C11" s="17">
        <f>'Term 2 - Numbers'!Q11</f>
        <v>0</v>
      </c>
      <c r="D11" s="17">
        <f>'Term 2 - Numbers'!Y11</f>
        <v>0</v>
      </c>
      <c r="E11" s="17">
        <f>'Term 2 - Numbers'!AG11</f>
        <v>0</v>
      </c>
      <c r="F11" s="17">
        <f>'Term 2 - Numbers'!AO11</f>
        <v>0</v>
      </c>
      <c r="G11" s="17">
        <f>'Term 2 - Numbers'!AW11</f>
        <v>0</v>
      </c>
      <c r="H11" s="17">
        <f>'Term 2 - Numbers'!BE11</f>
        <v>0</v>
      </c>
      <c r="I11" s="17">
        <f>'Term 2 - Numbers'!BM11</f>
        <v>0</v>
      </c>
      <c r="J11" s="17">
        <f>'Term 2 - Numbers'!BU11</f>
        <v>0</v>
      </c>
      <c r="K11" s="17">
        <f>'Term 1 - Numbers'!AT10</f>
        <v>0</v>
      </c>
      <c r="L11" s="17">
        <f>'Term 1 - Numbers'!AU10</f>
        <v>0</v>
      </c>
      <c r="M11" s="17">
        <f>'Term 1 - Numbers'!AV10</f>
        <v>0</v>
      </c>
      <c r="N11" s="17">
        <f>'Term 1 - Numbers'!AW10</f>
        <v>0</v>
      </c>
      <c r="O11" s="17">
        <f>'Term 1 - Numbers'!AX10</f>
        <v>0</v>
      </c>
      <c r="P11" s="17">
        <f>'Term 1 - Numbers'!AY10</f>
        <v>0</v>
      </c>
      <c r="Q11" s="41">
        <f t="shared" si="0"/>
        <v>0</v>
      </c>
      <c r="V11" s="87"/>
      <c r="W11" s="90">
        <f>SUM(W6:W10)</f>
        <v>0</v>
      </c>
      <c r="X11" s="90">
        <f t="shared" ref="X11:AB11" si="5">SUM(X6:X10)</f>
        <v>0</v>
      </c>
      <c r="Y11" s="90">
        <f t="shared" si="5"/>
        <v>0</v>
      </c>
      <c r="Z11" s="90">
        <f t="shared" si="5"/>
        <v>0</v>
      </c>
      <c r="AA11" s="90">
        <f t="shared" si="5"/>
        <v>0</v>
      </c>
      <c r="AB11" s="90">
        <f t="shared" si="5"/>
        <v>0</v>
      </c>
    </row>
    <row r="12" spans="1:28" ht="16.5" thickTop="1" x14ac:dyDescent="0.25">
      <c r="A12" s="29" t="str">
        <f>'Term 1 - Numbers'!A11</f>
        <v>Adult Beginner</v>
      </c>
      <c r="B12" s="17">
        <f>'Term 2 - Numbers'!I12</f>
        <v>0</v>
      </c>
      <c r="C12" s="17">
        <f>'Term 2 - Numbers'!Q12</f>
        <v>0</v>
      </c>
      <c r="D12" s="17">
        <f>'Term 2 - Numbers'!Y12</f>
        <v>25</v>
      </c>
      <c r="E12" s="17">
        <f>'Term 2 - Numbers'!AG12</f>
        <v>24</v>
      </c>
      <c r="F12" s="17">
        <f>'Term 2 - Numbers'!AO12</f>
        <v>0</v>
      </c>
      <c r="G12" s="17">
        <f>'Term 2 - Numbers'!AW12</f>
        <v>6</v>
      </c>
      <c r="H12" s="17">
        <f>'Term 2 - Numbers'!BE12</f>
        <v>0</v>
      </c>
      <c r="I12" s="17">
        <f>'Term 2 - Numbers'!BM12</f>
        <v>6</v>
      </c>
      <c r="J12" s="17">
        <f>'Term 2 - Numbers'!BU12</f>
        <v>0</v>
      </c>
      <c r="K12" s="17">
        <f>'Term 1 - Numbers'!AT11</f>
        <v>0</v>
      </c>
      <c r="L12" s="17">
        <f>'Term 1 - Numbers'!AU11</f>
        <v>0</v>
      </c>
      <c r="M12" s="17">
        <f>'Term 1 - Numbers'!AV11</f>
        <v>0</v>
      </c>
      <c r="N12" s="17">
        <v>0</v>
      </c>
      <c r="O12" s="17">
        <v>0</v>
      </c>
      <c r="P12" s="17">
        <f>'Term 1 - Numbers'!AY11</f>
        <v>0</v>
      </c>
      <c r="Q12" s="41">
        <f t="shared" si="0"/>
        <v>61</v>
      </c>
      <c r="V12" s="87"/>
      <c r="W12" s="87"/>
      <c r="X12" s="87"/>
      <c r="Y12" s="92" t="s">
        <v>93</v>
      </c>
      <c r="Z12" s="92" t="s">
        <v>93</v>
      </c>
      <c r="AA12" s="87"/>
      <c r="AB12" s="87"/>
    </row>
    <row r="13" spans="1:28" x14ac:dyDescent="0.25">
      <c r="A13" s="29" t="str">
        <f>'Term 1 - Numbers'!A12</f>
        <v>Adult Drill Point &amp; Play</v>
      </c>
      <c r="B13" s="17">
        <f>'Term 2 - Numbers'!I13</f>
        <v>17</v>
      </c>
      <c r="C13" s="17">
        <f>'Term 2 - Numbers'!Q13</f>
        <v>14</v>
      </c>
      <c r="D13" s="17">
        <f>'Term 2 - Numbers'!Y13</f>
        <v>0</v>
      </c>
      <c r="E13" s="17">
        <f>'Term 2 - Numbers'!AG13</f>
        <v>0</v>
      </c>
      <c r="F13" s="17">
        <f>'Term 2 - Numbers'!AO13</f>
        <v>16</v>
      </c>
      <c r="G13" s="17">
        <f>'Term 2 - Numbers'!AW13</f>
        <v>16</v>
      </c>
      <c r="H13" s="17">
        <f>'Term 2 - Numbers'!BE13</f>
        <v>22</v>
      </c>
      <c r="I13" s="17">
        <f>'Term 2 - Numbers'!BM13</f>
        <v>0</v>
      </c>
      <c r="J13" s="17">
        <f>'Term 2 - Numbers'!BU13</f>
        <v>15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41">
        <f t="shared" si="0"/>
        <v>100</v>
      </c>
      <c r="V13" s="87"/>
      <c r="W13" s="87"/>
      <c r="X13" s="87"/>
      <c r="Y13" s="87"/>
      <c r="Z13" s="87"/>
      <c r="AA13" s="87"/>
      <c r="AB13" s="87"/>
    </row>
    <row r="14" spans="1:28" x14ac:dyDescent="0.25">
      <c r="A14" s="29" t="str">
        <f>'Term 1 - Numbers'!A13</f>
        <v>Cardio</v>
      </c>
      <c r="B14" s="17">
        <f>'Term 2 - Numbers'!I14</f>
        <v>0</v>
      </c>
      <c r="C14" s="17">
        <f>'Term 2 - Numbers'!Q14</f>
        <v>5</v>
      </c>
      <c r="D14" s="17">
        <f>'Term 2 - Numbers'!Y14</f>
        <v>0</v>
      </c>
      <c r="E14" s="17">
        <f>'Term 2 - Numbers'!AG14</f>
        <v>3</v>
      </c>
      <c r="F14" s="17">
        <f>'Term 2 - Numbers'!AO14</f>
        <v>4</v>
      </c>
      <c r="G14" s="17">
        <f>'Term 2 - Numbers'!AW14</f>
        <v>4</v>
      </c>
      <c r="H14" s="17">
        <f>'Term 2 - Numbers'!BE14</f>
        <v>8</v>
      </c>
      <c r="I14" s="17">
        <f>'Term 2 - Numbers'!BM14</f>
        <v>9</v>
      </c>
      <c r="J14" s="17">
        <f>'Term 2 - Numbers'!BU14</f>
        <v>2</v>
      </c>
      <c r="K14" s="17">
        <f>'Term 1 - Numbers'!AT13</f>
        <v>0</v>
      </c>
      <c r="L14" s="17">
        <f>'Term 1 - Numbers'!AU13</f>
        <v>0</v>
      </c>
      <c r="M14" s="17">
        <f>'Term 1 - Numbers'!AV13</f>
        <v>0</v>
      </c>
      <c r="N14" s="17">
        <v>0</v>
      </c>
      <c r="O14" s="17">
        <f>'Term 1 - Numbers'!AX13</f>
        <v>0</v>
      </c>
      <c r="P14" s="17">
        <v>0</v>
      </c>
      <c r="Q14" s="41">
        <f t="shared" si="0"/>
        <v>35</v>
      </c>
    </row>
    <row r="15" spans="1:28" x14ac:dyDescent="0.25">
      <c r="A15" s="29" t="str">
        <f>'Term 1 - Numbers'!A14</f>
        <v>Private</v>
      </c>
      <c r="B15" s="17">
        <f>'Term 2 - Numbers'!I15</f>
        <v>6</v>
      </c>
      <c r="C15" s="17">
        <f>'Term 2 - Numbers'!Q15</f>
        <v>7</v>
      </c>
      <c r="D15" s="17">
        <f>'Term 2 - Numbers'!Y15</f>
        <v>16</v>
      </c>
      <c r="E15" s="17">
        <f>'Term 2 - Numbers'!AG15</f>
        <v>14</v>
      </c>
      <c r="F15" s="17">
        <f>'Term 2 - Numbers'!AO15</f>
        <v>19</v>
      </c>
      <c r="G15" s="17">
        <f>'Term 2 - Numbers'!AW15</f>
        <v>9</v>
      </c>
      <c r="H15" s="17">
        <f>'Term 2 - Numbers'!BE15</f>
        <v>10</v>
      </c>
      <c r="I15" s="17">
        <f>'Term 2 - Numbers'!BM15</f>
        <v>4</v>
      </c>
      <c r="J15" s="17">
        <f>'Term 2 - Numbers'!BU15</f>
        <v>14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41">
        <f t="shared" si="0"/>
        <v>99</v>
      </c>
    </row>
    <row r="16" spans="1:28" x14ac:dyDescent="0.25">
      <c r="A16" s="29" t="str">
        <f>'Term 1 - Numbers'!A15</f>
        <v>School Holiday Camps</v>
      </c>
      <c r="B16" s="17">
        <f>'Term 2 - Numbers'!I16</f>
        <v>83</v>
      </c>
      <c r="C16" s="17">
        <f>'Term 2 - Numbers'!Q16</f>
        <v>36</v>
      </c>
      <c r="D16" s="17">
        <f>'Term 2 - Numbers'!Y16</f>
        <v>0</v>
      </c>
      <c r="E16" s="17">
        <f>'Term 2 - Numbers'!AG16</f>
        <v>0</v>
      </c>
      <c r="F16" s="17">
        <f>'Term 2 - Numbers'!AO16</f>
        <v>0</v>
      </c>
      <c r="G16" s="17">
        <f>'Term 2 - Numbers'!AW16</f>
        <v>0</v>
      </c>
      <c r="H16" s="17">
        <f>'Term 2 - Numbers'!BE16</f>
        <v>0</v>
      </c>
      <c r="I16" s="17">
        <f>'Term 2 - Numbers'!BM16</f>
        <v>0</v>
      </c>
      <c r="J16" s="17">
        <f>'Term 2 - Numbers'!BU16</f>
        <v>0</v>
      </c>
      <c r="K16" s="17">
        <f>'Term 1 - Numbers'!AT15</f>
        <v>0</v>
      </c>
      <c r="L16" s="17">
        <f>'Term 1 - Numbers'!AU15</f>
        <v>0</v>
      </c>
      <c r="M16" s="17">
        <f>'Term 1 - Numbers'!AV15</f>
        <v>0</v>
      </c>
      <c r="N16" s="17">
        <f>'Term 1 - Numbers'!AW15</f>
        <v>0</v>
      </c>
      <c r="O16" s="17">
        <f>'Term 1 - Numbers'!AX15</f>
        <v>0</v>
      </c>
      <c r="P16" s="17">
        <f>'Term 1 - Numbers'!AY15</f>
        <v>0</v>
      </c>
      <c r="Q16" s="41">
        <f t="shared" si="0"/>
        <v>119</v>
      </c>
    </row>
    <row r="17" spans="1:19" x14ac:dyDescent="0.25">
      <c r="A17" s="29" t="str">
        <f>'Term 1 - Numbers'!A16</f>
        <v>Kulnura TC</v>
      </c>
      <c r="B17" s="17">
        <f>'Term 2 - Numbers'!I17</f>
        <v>0</v>
      </c>
      <c r="C17" s="17">
        <f>'Term 2 - Numbers'!Q17</f>
        <v>0</v>
      </c>
      <c r="D17" s="17">
        <f>'Term 2 - Numbers'!Y17</f>
        <v>5</v>
      </c>
      <c r="E17" s="17">
        <f>'Term 2 - Numbers'!AG17</f>
        <v>5</v>
      </c>
      <c r="F17" s="17">
        <f>'Term 2 - Numbers'!AO17</f>
        <v>5</v>
      </c>
      <c r="G17" s="17">
        <f>'Term 2 - Numbers'!AW17</f>
        <v>0</v>
      </c>
      <c r="H17" s="17">
        <f>'Term 2 - Numbers'!BE17</f>
        <v>0</v>
      </c>
      <c r="I17" s="17">
        <f>'Term 2 - Numbers'!BM17</f>
        <v>0</v>
      </c>
      <c r="J17" s="17">
        <f>'Term 2 - Numbers'!BU17</f>
        <v>0</v>
      </c>
      <c r="K17" s="17">
        <f>'Term 1 - Numbers'!AT16</f>
        <v>0</v>
      </c>
      <c r="L17" s="17">
        <f>'Term 1 - Numbers'!AU16</f>
        <v>0</v>
      </c>
      <c r="M17" s="17">
        <f>'Term 1 - Numbers'!AV16</f>
        <v>0</v>
      </c>
      <c r="N17" s="17">
        <v>0</v>
      </c>
      <c r="O17" s="17">
        <v>0</v>
      </c>
      <c r="P17" s="17">
        <f>'Term 1 - Numbers'!AY16</f>
        <v>0</v>
      </c>
      <c r="Q17" s="41">
        <f t="shared" si="0"/>
        <v>15</v>
      </c>
    </row>
    <row r="18" spans="1:19" s="45" customFormat="1" x14ac:dyDescent="0.25">
      <c r="A18" s="32" t="s">
        <v>18</v>
      </c>
      <c r="B18" s="43">
        <f>SUM(B5:B17)</f>
        <v>106</v>
      </c>
      <c r="C18" s="43">
        <f>SUM(C5:C17)</f>
        <v>62</v>
      </c>
      <c r="D18" s="43">
        <f>SUM(D5:D17)</f>
        <v>158</v>
      </c>
      <c r="E18" s="43">
        <f>SUM(E5:E17)</f>
        <v>180</v>
      </c>
      <c r="F18" s="43">
        <f>SUM(F5:F17)</f>
        <v>210</v>
      </c>
      <c r="G18" s="43">
        <f t="shared" ref="G18:L18" si="6">SUM(G5:G17)</f>
        <v>198</v>
      </c>
      <c r="H18" s="43">
        <f t="shared" si="6"/>
        <v>184</v>
      </c>
      <c r="I18" s="43">
        <f t="shared" si="6"/>
        <v>110</v>
      </c>
      <c r="J18" s="43">
        <f t="shared" si="6"/>
        <v>179</v>
      </c>
      <c r="K18" s="43">
        <f t="shared" si="6"/>
        <v>0</v>
      </c>
      <c r="L18" s="43">
        <f t="shared" si="6"/>
        <v>0</v>
      </c>
      <c r="M18" s="43">
        <f>SUM(M5:M17)</f>
        <v>0</v>
      </c>
      <c r="N18" s="43">
        <f t="shared" ref="N18:P18" si="7">SUM(N5:N17)</f>
        <v>0</v>
      </c>
      <c r="O18" s="43">
        <f t="shared" si="7"/>
        <v>0</v>
      </c>
      <c r="P18" s="43">
        <f t="shared" si="7"/>
        <v>0</v>
      </c>
      <c r="Q18" s="44">
        <f>SUM(Q5:Q17)</f>
        <v>1387</v>
      </c>
      <c r="R18" s="52">
        <f>Q18/7</f>
        <v>198.14285714285714</v>
      </c>
      <c r="S18" s="44"/>
    </row>
    <row r="19" spans="1:19" x14ac:dyDescent="0.2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42"/>
      <c r="R19" s="42"/>
    </row>
    <row r="20" spans="1:19" x14ac:dyDescent="0.25">
      <c r="A20" s="30" t="s">
        <v>25</v>
      </c>
      <c r="B20" s="17">
        <f>'Term 2 - Numbers'!I20</f>
        <v>0</v>
      </c>
      <c r="C20" s="17">
        <f>'Term 2 - Numbers'!Q20</f>
        <v>0</v>
      </c>
      <c r="D20" s="17">
        <f>'Term 2 - Numbers'!Y20</f>
        <v>0</v>
      </c>
      <c r="E20" s="17">
        <f>'Term 2 - Numbers'!AG20</f>
        <v>0</v>
      </c>
      <c r="F20" s="17">
        <f>'Term 2 - Numbers'!AO20</f>
        <v>4</v>
      </c>
      <c r="G20" s="17">
        <f>'Term 2 - Numbers'!AW20</f>
        <v>0</v>
      </c>
      <c r="H20" s="17">
        <f>'Term 2 - Numbers'!BE20</f>
        <v>0</v>
      </c>
      <c r="I20" s="17">
        <f>'Term 2 - Numbers'!BM20</f>
        <v>8</v>
      </c>
      <c r="J20" s="17">
        <f>'Term 2 - Numbers'!BU20</f>
        <v>0</v>
      </c>
      <c r="K20" s="17">
        <v>0</v>
      </c>
      <c r="L20" s="17">
        <f>'Term 1 - Numbers'!S19</f>
        <v>0</v>
      </c>
      <c r="M20" s="17">
        <f>'Term 1 - Numbers'!T19</f>
        <v>0</v>
      </c>
      <c r="N20" s="17">
        <f>'Term 1 - Numbers'!U19</f>
        <v>0</v>
      </c>
      <c r="O20" s="17">
        <f>'Term 1 - Numbers'!V19</f>
        <v>0</v>
      </c>
      <c r="P20" s="17">
        <f>'Term 1 - Numbers'!W19</f>
        <v>0</v>
      </c>
      <c r="Q20" s="41">
        <f t="shared" ref="Q20:Q28" si="8">SUM(B20:P20)</f>
        <v>12</v>
      </c>
      <c r="R20" s="64">
        <f>SUM(Q20/9)</f>
        <v>1.3333333333333333</v>
      </c>
    </row>
    <row r="21" spans="1:19" x14ac:dyDescent="0.25">
      <c r="A21" s="30" t="s">
        <v>27</v>
      </c>
      <c r="B21" s="17">
        <f>'Term 2 - Numbers'!I21</f>
        <v>0</v>
      </c>
      <c r="C21" s="17">
        <f>'Term 2 - Numbers'!Q21</f>
        <v>0</v>
      </c>
      <c r="D21" s="17">
        <f>'Term 2 - Numbers'!Y21</f>
        <v>0</v>
      </c>
      <c r="E21" s="17">
        <f>'Term 2 - Numbers'!AG21</f>
        <v>20</v>
      </c>
      <c r="F21" s="17">
        <f>'Term 2 - Numbers'!AO21</f>
        <v>20</v>
      </c>
      <c r="G21" s="17">
        <f>'Term 2 - Numbers'!AW21</f>
        <v>20</v>
      </c>
      <c r="H21" s="17">
        <f>'Term 2 - Numbers'!BE21</f>
        <v>16</v>
      </c>
      <c r="I21" s="17">
        <f>'Term 2 - Numbers'!BM21</f>
        <v>0</v>
      </c>
      <c r="J21" s="17">
        <f>'Term 2 - Numbers'!BU21</f>
        <v>20</v>
      </c>
      <c r="K21" s="17">
        <f>'Term 1 - Numbers'!R20</f>
        <v>0</v>
      </c>
      <c r="L21" s="17">
        <v>0</v>
      </c>
      <c r="M21" s="17">
        <f>'Term 1 - Numbers'!T20</f>
        <v>0</v>
      </c>
      <c r="N21" s="17">
        <f>'Term 1 - Numbers'!U20</f>
        <v>0</v>
      </c>
      <c r="O21" s="17">
        <f>'Term 1 - Numbers'!V20</f>
        <v>0</v>
      </c>
      <c r="P21" s="17">
        <f>'Term 1 - Numbers'!W20</f>
        <v>0</v>
      </c>
      <c r="Q21" s="41">
        <f t="shared" si="8"/>
        <v>96</v>
      </c>
      <c r="R21" s="64">
        <f>SUM(Q21/13)</f>
        <v>7.384615384615385</v>
      </c>
    </row>
    <row r="22" spans="1:19" x14ac:dyDescent="0.25">
      <c r="A22" s="30" t="s">
        <v>28</v>
      </c>
      <c r="B22" s="17">
        <f>'Term 2 - Numbers'!I22</f>
        <v>0</v>
      </c>
      <c r="C22" s="17">
        <f>'Term 2 - Numbers'!Q22</f>
        <v>0</v>
      </c>
      <c r="D22" s="17">
        <f>'Term 2 - Numbers'!Y22</f>
        <v>0</v>
      </c>
      <c r="E22" s="17">
        <f>'Term 2 - Numbers'!AG22</f>
        <v>8</v>
      </c>
      <c r="F22" s="17">
        <f>'Term 2 - Numbers'!AO22</f>
        <v>0</v>
      </c>
      <c r="G22" s="17">
        <f>'Term 2 - Numbers'!AW22</f>
        <v>0</v>
      </c>
      <c r="H22" s="17">
        <f>'Term 2 - Numbers'!BE22</f>
        <v>24</v>
      </c>
      <c r="I22" s="17">
        <f>'Term 2 - Numbers'!BM22</f>
        <v>0</v>
      </c>
      <c r="J22" s="17">
        <f>'Term 2 - Numbers'!BU22</f>
        <v>64</v>
      </c>
      <c r="K22" s="17">
        <f>'Term 1 - Numbers'!R21</f>
        <v>0</v>
      </c>
      <c r="L22" s="17">
        <f>'Term 1 - Numbers'!S21</f>
        <v>0</v>
      </c>
      <c r="M22" s="17">
        <f>'Term 1 - Numbers'!T21</f>
        <v>0</v>
      </c>
      <c r="N22" s="17">
        <f>'Term 1 - Numbers'!U21</f>
        <v>0</v>
      </c>
      <c r="O22" s="17">
        <f>'Term 1 - Numbers'!V21</f>
        <v>0</v>
      </c>
      <c r="P22" s="17">
        <f>'Term 1 - Numbers'!W21</f>
        <v>0</v>
      </c>
      <c r="Q22" s="41">
        <f t="shared" si="8"/>
        <v>96</v>
      </c>
      <c r="R22" s="64">
        <f>SUM(Q22/5)</f>
        <v>19.2</v>
      </c>
    </row>
    <row r="23" spans="1:19" x14ac:dyDescent="0.25">
      <c r="A23" s="30" t="s">
        <v>26</v>
      </c>
      <c r="B23" s="17">
        <f>'Term 2 - Numbers'!I23</f>
        <v>0</v>
      </c>
      <c r="C23" s="17">
        <f>'Term 2 - Numbers'!Q23</f>
        <v>0</v>
      </c>
      <c r="D23" s="17">
        <f>'Term 2 - Numbers'!Y23</f>
        <v>0</v>
      </c>
      <c r="E23" s="17">
        <f>'Term 2 - Numbers'!AG23</f>
        <v>0</v>
      </c>
      <c r="F23" s="17">
        <f>'Term 2 - Numbers'!AO23</f>
        <v>16</v>
      </c>
      <c r="G23" s="17">
        <f>'Term 2 - Numbers'!AW23</f>
        <v>16</v>
      </c>
      <c r="H23" s="17">
        <f>'Term 2 - Numbers'!BE23</f>
        <v>12</v>
      </c>
      <c r="I23" s="17">
        <f>'Term 2 - Numbers'!BM23</f>
        <v>12</v>
      </c>
      <c r="J23" s="17">
        <f>'Term 2 - Numbers'!BU23</f>
        <v>16</v>
      </c>
      <c r="K23" s="17">
        <f>'Term 1 - Numbers'!R22</f>
        <v>0</v>
      </c>
      <c r="L23" s="17">
        <f>'Term 1 - Numbers'!S22</f>
        <v>0</v>
      </c>
      <c r="M23" s="17">
        <v>0</v>
      </c>
      <c r="N23" s="17">
        <v>0</v>
      </c>
      <c r="O23" s="17">
        <f>'Term 1 - Numbers'!V22</f>
        <v>0</v>
      </c>
      <c r="P23" s="17">
        <f>'Term 1 - Numbers'!W22</f>
        <v>0</v>
      </c>
      <c r="Q23" s="41">
        <f t="shared" si="8"/>
        <v>72</v>
      </c>
      <c r="R23" s="64">
        <f>SUM(Q23/9)</f>
        <v>8</v>
      </c>
    </row>
    <row r="24" spans="1:19" x14ac:dyDescent="0.25">
      <c r="A24" s="30" t="s">
        <v>109</v>
      </c>
      <c r="B24" s="17">
        <f>'Term 2 - Numbers'!I24</f>
        <v>0</v>
      </c>
      <c r="C24" s="17">
        <f>'Term 2 - Numbers'!Q24</f>
        <v>0</v>
      </c>
      <c r="D24" s="17">
        <f>'Term 2 - Numbers'!Y24</f>
        <v>0</v>
      </c>
      <c r="E24" s="17">
        <f>'Term 2 - Numbers'!AG24</f>
        <v>0</v>
      </c>
      <c r="F24" s="17">
        <f>'Term 2 - Numbers'!AO24</f>
        <v>0</v>
      </c>
      <c r="G24" s="17">
        <f>'Term 2 - Numbers'!AW24</f>
        <v>0</v>
      </c>
      <c r="H24" s="17">
        <f>'Term 2 - Numbers'!BE24</f>
        <v>0</v>
      </c>
      <c r="I24" s="17">
        <f>'Term 2 - Numbers'!BM24</f>
        <v>0</v>
      </c>
      <c r="J24" s="17">
        <f>'Term 2 - Numbers'!BU24</f>
        <v>3</v>
      </c>
      <c r="K24" s="17">
        <f>'Term 1 - Numbers'!R23</f>
        <v>0</v>
      </c>
      <c r="L24" s="17">
        <f>'Term 1 - Numbers'!S23</f>
        <v>0</v>
      </c>
      <c r="M24" s="17">
        <f>'Term 1 - Numbers'!T23</f>
        <v>0</v>
      </c>
      <c r="N24" s="17">
        <f>'Term 1 - Numbers'!U23</f>
        <v>0</v>
      </c>
      <c r="O24" s="17">
        <f>'Term 1 - Numbers'!V23</f>
        <v>0</v>
      </c>
      <c r="P24" s="17">
        <f>'Term 1 - Numbers'!W23</f>
        <v>0</v>
      </c>
      <c r="Q24" s="41">
        <f t="shared" si="8"/>
        <v>3</v>
      </c>
      <c r="R24" s="64">
        <f>SUM(Q24/1)</f>
        <v>3</v>
      </c>
    </row>
    <row r="25" spans="1:19" x14ac:dyDescent="0.25">
      <c r="A25" s="30" t="s">
        <v>110</v>
      </c>
      <c r="B25" s="17">
        <f>'Term 2 - Numbers'!I25</f>
        <v>0</v>
      </c>
      <c r="C25" s="17">
        <f>'Term 2 - Numbers'!Q25</f>
        <v>0</v>
      </c>
      <c r="D25" s="17">
        <f>'Term 2 - Numbers'!Y25</f>
        <v>0</v>
      </c>
      <c r="E25" s="17">
        <f>'Term 2 - Numbers'!AG25</f>
        <v>14</v>
      </c>
      <c r="F25" s="17">
        <f>'Term 2 - Numbers'!AO25</f>
        <v>10</v>
      </c>
      <c r="G25" s="17">
        <f>'Term 2 - Numbers'!AW25</f>
        <v>14</v>
      </c>
      <c r="H25" s="17">
        <f>'Term 2 - Numbers'!BE25</f>
        <v>16</v>
      </c>
      <c r="I25" s="17">
        <f>'Term 2 - Numbers'!BM25</f>
        <v>0</v>
      </c>
      <c r="J25" s="17">
        <f>'Term 2 - Numbers'!BU25</f>
        <v>17</v>
      </c>
      <c r="K25" s="17">
        <f>'Term 1 - Numbers'!R24</f>
        <v>0</v>
      </c>
      <c r="L25" s="17">
        <f>'Term 1 - Numbers'!S24</f>
        <v>0</v>
      </c>
      <c r="M25" s="17">
        <f>'Term 1 - Numbers'!T24</f>
        <v>0</v>
      </c>
      <c r="N25" s="17">
        <f>'Term 1 - Numbers'!U24</f>
        <v>0</v>
      </c>
      <c r="O25" s="17">
        <f>'Term 1 - Numbers'!V24</f>
        <v>0</v>
      </c>
      <c r="P25" s="17">
        <f>'Term 1 - Numbers'!W24</f>
        <v>0</v>
      </c>
      <c r="Q25" s="41">
        <f t="shared" si="8"/>
        <v>71</v>
      </c>
      <c r="R25" s="64">
        <f>SUM(Q25/7)</f>
        <v>10.142857142857142</v>
      </c>
    </row>
    <row r="26" spans="1:19" x14ac:dyDescent="0.25">
      <c r="A26" s="30" t="str">
        <f>'Term 1 - Numbers'!A25</f>
        <v>Saturday Monthly Medal/Super Series</v>
      </c>
      <c r="B26" s="17">
        <v>0</v>
      </c>
      <c r="C26" s="17">
        <v>0</v>
      </c>
      <c r="D26" s="17">
        <f>'Term 2 - Numbers'!Y26</f>
        <v>22</v>
      </c>
      <c r="E26" s="17">
        <f>'Term 2 - Numbers'!AG26</f>
        <v>0</v>
      </c>
      <c r="F26" s="17">
        <f>'Term 2 - Numbers'!AO26</f>
        <v>36</v>
      </c>
      <c r="G26" s="17">
        <f>'Term 2 - Numbers'!AW26</f>
        <v>28</v>
      </c>
      <c r="H26" s="17">
        <f>'Term 2 - Numbers'!BE26</f>
        <v>33</v>
      </c>
      <c r="I26" s="17">
        <f>'Term 2 - Numbers'!BM26</f>
        <v>10</v>
      </c>
      <c r="J26" s="17">
        <f>'Term 2 - Numbers'!BU26</f>
        <v>10</v>
      </c>
      <c r="K26" s="17">
        <f>'Term 1 - Numbers'!R25</f>
        <v>0</v>
      </c>
      <c r="L26" s="17">
        <f>'Term 1 - Numbers'!S25</f>
        <v>0</v>
      </c>
      <c r="M26" s="17">
        <f>'Term 1 - Numbers'!T25</f>
        <v>0</v>
      </c>
      <c r="N26" s="17">
        <f>'Term 1 - Numbers'!U25</f>
        <v>0</v>
      </c>
      <c r="O26" s="17">
        <f>'Term 1 - Numbers'!V25</f>
        <v>0</v>
      </c>
      <c r="P26" s="17">
        <f>'Term 1 - Numbers'!W25</f>
        <v>0</v>
      </c>
      <c r="Q26" s="41">
        <f t="shared" si="8"/>
        <v>139</v>
      </c>
      <c r="R26" s="64">
        <f>SUM(Q26/7)</f>
        <v>19.857142857142858</v>
      </c>
    </row>
    <row r="27" spans="1:19" x14ac:dyDescent="0.25">
      <c r="A27" s="30" t="s">
        <v>102</v>
      </c>
      <c r="B27" s="17">
        <f>'Term 2 - Numbers'!I27</f>
        <v>0</v>
      </c>
      <c r="C27" s="17">
        <f>'Term 2 - Numbers'!Q27</f>
        <v>0</v>
      </c>
      <c r="D27" s="17">
        <f>'Term 2 - Numbers'!Y27</f>
        <v>0</v>
      </c>
      <c r="E27" s="17">
        <f>'Term 2 - Numbers'!AG27</f>
        <v>0</v>
      </c>
      <c r="F27" s="17">
        <f>'Term 2 - Numbers'!AO27</f>
        <v>0</v>
      </c>
      <c r="G27" s="17">
        <f>'Term 2 - Numbers'!AW27</f>
        <v>0</v>
      </c>
      <c r="H27" s="17">
        <f>'Term 2 - Numbers'!BE27</f>
        <v>0</v>
      </c>
      <c r="I27" s="17">
        <f>'Term 2 - Numbers'!BM27</f>
        <v>0</v>
      </c>
      <c r="J27" s="17">
        <f>'Term 2 - Numbers'!BU27</f>
        <v>0</v>
      </c>
      <c r="K27" s="17">
        <f>'Term 1 - Numbers'!R26</f>
        <v>0</v>
      </c>
      <c r="L27" s="17">
        <f>'Term 1 - Numbers'!S26</f>
        <v>0</v>
      </c>
      <c r="M27" s="17">
        <f>'Term 1 - Numbers'!T26</f>
        <v>0</v>
      </c>
      <c r="N27" s="17">
        <f>'Term 1 - Numbers'!U26</f>
        <v>0</v>
      </c>
      <c r="O27" s="17">
        <f>'Term 1 - Numbers'!V26</f>
        <v>0</v>
      </c>
      <c r="P27" s="17">
        <f>'Term 1 - Numbers'!W26</f>
        <v>0</v>
      </c>
      <c r="Q27" s="41">
        <f t="shared" si="8"/>
        <v>0</v>
      </c>
      <c r="R27" s="64">
        <f>SUM(Q27/13)</f>
        <v>0</v>
      </c>
      <c r="S27" s="64">
        <f>SUM(R20:R27)</f>
        <v>68.917948717948718</v>
      </c>
    </row>
    <row r="28" spans="1:19" s="45" customFormat="1" x14ac:dyDescent="0.25">
      <c r="A28" s="33" t="s">
        <v>18</v>
      </c>
      <c r="B28" s="43">
        <f t="shared" ref="B28:P28" si="9">SUM(B20:B27)</f>
        <v>0</v>
      </c>
      <c r="C28" s="43">
        <f t="shared" si="9"/>
        <v>0</v>
      </c>
      <c r="D28" s="43">
        <f t="shared" si="9"/>
        <v>22</v>
      </c>
      <c r="E28" s="43">
        <f t="shared" si="9"/>
        <v>42</v>
      </c>
      <c r="F28" s="43">
        <f t="shared" si="9"/>
        <v>86</v>
      </c>
      <c r="G28" s="43">
        <f t="shared" si="9"/>
        <v>78</v>
      </c>
      <c r="H28" s="43">
        <f t="shared" si="9"/>
        <v>101</v>
      </c>
      <c r="I28" s="43">
        <f t="shared" si="9"/>
        <v>30</v>
      </c>
      <c r="J28" s="43">
        <f t="shared" si="9"/>
        <v>130</v>
      </c>
      <c r="K28" s="43">
        <f t="shared" si="9"/>
        <v>0</v>
      </c>
      <c r="L28" s="43">
        <f t="shared" si="9"/>
        <v>0</v>
      </c>
      <c r="M28" s="43">
        <f t="shared" si="9"/>
        <v>0</v>
      </c>
      <c r="N28" s="43">
        <f t="shared" si="9"/>
        <v>0</v>
      </c>
      <c r="O28" s="43">
        <f t="shared" si="9"/>
        <v>0</v>
      </c>
      <c r="P28" s="43">
        <f t="shared" si="9"/>
        <v>0</v>
      </c>
      <c r="Q28" s="44">
        <f t="shared" si="8"/>
        <v>489</v>
      </c>
      <c r="R28" s="52">
        <f>Q28/7</f>
        <v>69.857142857142861</v>
      </c>
      <c r="S28" s="44"/>
    </row>
    <row r="29" spans="1:19" x14ac:dyDescent="0.25">
      <c r="A29" s="38" t="s">
        <v>23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2"/>
      <c r="R29" s="42"/>
    </row>
    <row r="30" spans="1:19" x14ac:dyDescent="0.25">
      <c r="A30" s="31" t="s">
        <v>32</v>
      </c>
      <c r="B30" s="17">
        <f>'Term 2 - Numbers'!I30</f>
        <v>0</v>
      </c>
      <c r="C30" s="17">
        <f>'Term 2 - Numbers'!Q30</f>
        <v>0</v>
      </c>
      <c r="D30" s="17">
        <f>'Term 2 - Numbers'!Y30</f>
        <v>28</v>
      </c>
      <c r="E30" s="17">
        <f>'Term 2 - Numbers'!AG30</f>
        <v>56</v>
      </c>
      <c r="F30" s="17">
        <f>'Term 2 - Numbers'!AO30</f>
        <v>56</v>
      </c>
      <c r="G30" s="17">
        <f>'Term 2 - Numbers'!AW30</f>
        <v>56</v>
      </c>
      <c r="H30" s="17">
        <f>'Term 2 - Numbers'!BE30</f>
        <v>56</v>
      </c>
      <c r="I30" s="17">
        <f>'Term 2 - Numbers'!BM30</f>
        <v>0</v>
      </c>
      <c r="J30" s="17">
        <f>'Term 2 - Numbers'!BU30</f>
        <v>56</v>
      </c>
      <c r="K30" s="17">
        <v>0</v>
      </c>
      <c r="L30" s="17">
        <f>'Term 1 - Numbers'!V27</f>
        <v>0</v>
      </c>
      <c r="M30" s="17">
        <f>'Term 1 - Numbers'!W27</f>
        <v>0</v>
      </c>
      <c r="N30" s="17">
        <f>'Term 1 - Numbers'!X27</f>
        <v>0</v>
      </c>
      <c r="O30" s="17">
        <v>0</v>
      </c>
      <c r="P30" s="17">
        <v>0</v>
      </c>
      <c r="Q30" s="41">
        <f t="shared" ref="Q30:Q39" si="10">SUM(B30:P30)</f>
        <v>308</v>
      </c>
    </row>
    <row r="31" spans="1:19" x14ac:dyDescent="0.25">
      <c r="A31" s="31" t="s">
        <v>33</v>
      </c>
      <c r="B31" s="17">
        <f>'Term 2 - Numbers'!I31</f>
        <v>0</v>
      </c>
      <c r="C31" s="17">
        <f>'Term 2 - Numbers'!Q31</f>
        <v>0</v>
      </c>
      <c r="D31" s="17">
        <f>'Term 2 - Numbers'!Y31</f>
        <v>0</v>
      </c>
      <c r="E31" s="17">
        <f>'Term 2 - Numbers'!AG31</f>
        <v>0</v>
      </c>
      <c r="F31" s="17">
        <f>'Term 2 - Numbers'!AO31</f>
        <v>0</v>
      </c>
      <c r="G31" s="17">
        <f>'Term 2 - Numbers'!AW31</f>
        <v>23</v>
      </c>
      <c r="H31" s="17">
        <f>'Term 2 - Numbers'!BE31</f>
        <v>23</v>
      </c>
      <c r="I31" s="17">
        <f>'Term 2 - Numbers'!BM31</f>
        <v>0</v>
      </c>
      <c r="J31" s="17">
        <f>'Term 2 - Numbers'!BU31</f>
        <v>25</v>
      </c>
      <c r="K31" s="17">
        <f>'Term 1 - Numbers'!U28</f>
        <v>0</v>
      </c>
      <c r="L31" s="17">
        <f>'Term 1 - Numbers'!V28</f>
        <v>0</v>
      </c>
      <c r="M31" s="17">
        <f>'Term 1 - Numbers'!W28</f>
        <v>0</v>
      </c>
      <c r="N31" s="17">
        <f>'Term 1 - Numbers'!X28</f>
        <v>0</v>
      </c>
      <c r="O31" s="17">
        <f>'Term 1 - Numbers'!Y28</f>
        <v>0</v>
      </c>
      <c r="P31" s="17">
        <f>'Term 1 - Numbers'!Z28</f>
        <v>0</v>
      </c>
      <c r="Q31" s="41">
        <f t="shared" si="10"/>
        <v>71</v>
      </c>
    </row>
    <row r="32" spans="1:19" x14ac:dyDescent="0.25">
      <c r="A32" s="31" t="s">
        <v>34</v>
      </c>
      <c r="B32" s="17">
        <f>'Term 2 - Numbers'!I32</f>
        <v>0</v>
      </c>
      <c r="C32" s="17">
        <f>'Term 2 - Numbers'!Q32</f>
        <v>0</v>
      </c>
      <c r="D32" s="17">
        <f>'Term 2 - Numbers'!Y32</f>
        <v>0</v>
      </c>
      <c r="E32" s="17">
        <f>'Term 2 - Numbers'!AG32</f>
        <v>0</v>
      </c>
      <c r="F32" s="17">
        <f>'Term 2 - Numbers'!AO32</f>
        <v>0</v>
      </c>
      <c r="G32" s="17">
        <f>'Term 2 - Numbers'!AW32</f>
        <v>50</v>
      </c>
      <c r="H32" s="17">
        <f>'Term 2 - Numbers'!BE32</f>
        <v>50</v>
      </c>
      <c r="I32" s="17">
        <f>'Term 2 - Numbers'!BM32</f>
        <v>9</v>
      </c>
      <c r="J32" s="17">
        <f>'Term 2 - Numbers'!BU32</f>
        <v>50</v>
      </c>
      <c r="K32" s="17">
        <f>'Term 1 - Numbers'!U29</f>
        <v>0</v>
      </c>
      <c r="L32" s="17">
        <f>'Term 1 - Numbers'!V29</f>
        <v>0</v>
      </c>
      <c r="M32" s="17">
        <f>'Term 1 - Numbers'!W29</f>
        <v>0</v>
      </c>
      <c r="N32" s="17">
        <f>'Term 1 - Numbers'!X29</f>
        <v>0</v>
      </c>
      <c r="O32" s="17">
        <f>'Term 1 - Numbers'!Y29</f>
        <v>0</v>
      </c>
      <c r="P32" s="17">
        <f>'Term 1 - Numbers'!Z29</f>
        <v>0</v>
      </c>
      <c r="Q32" s="41">
        <f t="shared" si="10"/>
        <v>159</v>
      </c>
    </row>
    <row r="33" spans="1:19" x14ac:dyDescent="0.25">
      <c r="A33" s="31" t="s">
        <v>35</v>
      </c>
      <c r="B33" s="17">
        <f>'Term 2 - Numbers'!I33</f>
        <v>0</v>
      </c>
      <c r="C33" s="17">
        <f>'Term 2 - Numbers'!Q33</f>
        <v>0</v>
      </c>
      <c r="D33" s="17">
        <f>'Term 2 - Numbers'!Y33</f>
        <v>0</v>
      </c>
      <c r="E33" s="17">
        <f>'Term 2 - Numbers'!AG33</f>
        <v>0</v>
      </c>
      <c r="F33" s="17">
        <f>'Term 2 - Numbers'!AO33</f>
        <v>0</v>
      </c>
      <c r="G33" s="17">
        <f>'Term 2 - Numbers'!AW33</f>
        <v>50</v>
      </c>
      <c r="H33" s="17">
        <f>'Term 2 - Numbers'!BE33</f>
        <v>50</v>
      </c>
      <c r="I33" s="17">
        <f>'Term 2 - Numbers'!BM33</f>
        <v>50</v>
      </c>
      <c r="J33" s="17">
        <f>'Term 2 - Numbers'!BU33</f>
        <v>0</v>
      </c>
      <c r="K33" s="17">
        <f>'Term 1 - Numbers'!U30</f>
        <v>0</v>
      </c>
      <c r="L33" s="17">
        <f>'Term 1 - Numbers'!V30</f>
        <v>0</v>
      </c>
      <c r="M33" s="17">
        <f>'Term 1 - Numbers'!W30</f>
        <v>0</v>
      </c>
      <c r="N33" s="17">
        <f>'Term 1 - Numbers'!X30</f>
        <v>0</v>
      </c>
      <c r="O33" s="17">
        <f>'Term 1 - Numbers'!Y30</f>
        <v>0</v>
      </c>
      <c r="P33" s="17">
        <f>'Term 1 - Numbers'!Z30</f>
        <v>0</v>
      </c>
      <c r="Q33" s="41">
        <f t="shared" si="10"/>
        <v>150</v>
      </c>
    </row>
    <row r="34" spans="1:19" x14ac:dyDescent="0.25">
      <c r="A34" s="31" t="s">
        <v>36</v>
      </c>
      <c r="B34" s="17">
        <f>'Term 2 - Numbers'!I34</f>
        <v>0</v>
      </c>
      <c r="C34" s="17">
        <f>'Term 2 - Numbers'!Q34</f>
        <v>0</v>
      </c>
      <c r="D34" s="17">
        <f>'Term 2 - Numbers'!Y34</f>
        <v>0</v>
      </c>
      <c r="E34" s="17">
        <f>'Term 2 - Numbers'!AG34</f>
        <v>0</v>
      </c>
      <c r="F34" s="17">
        <f>'Term 2 - Numbers'!AO34</f>
        <v>0</v>
      </c>
      <c r="G34" s="17">
        <f>'Term 2 - Numbers'!AW34</f>
        <v>0</v>
      </c>
      <c r="H34" s="17">
        <f>'Term 2 - Numbers'!BE34</f>
        <v>0</v>
      </c>
      <c r="I34" s="17">
        <f>'Term 2 - Numbers'!BM34</f>
        <v>0</v>
      </c>
      <c r="J34" s="17">
        <f>'Term 2 - Numbers'!BU34</f>
        <v>0</v>
      </c>
      <c r="K34" s="17">
        <f>'Term 1 - Numbers'!U31</f>
        <v>0</v>
      </c>
      <c r="L34" s="17">
        <f>'Term 1 - Numbers'!V31</f>
        <v>0</v>
      </c>
      <c r="M34" s="17">
        <f>'Term 1 - Numbers'!W31</f>
        <v>0</v>
      </c>
      <c r="N34" s="17">
        <f>'Term 1 - Numbers'!X31</f>
        <v>0</v>
      </c>
      <c r="O34" s="17">
        <f>'Term 1 - Numbers'!Y31</f>
        <v>0</v>
      </c>
      <c r="P34" s="17">
        <f>'Term 1 - Numbers'!Z31</f>
        <v>0</v>
      </c>
      <c r="Q34" s="41">
        <f t="shared" si="10"/>
        <v>0</v>
      </c>
    </row>
    <row r="35" spans="1:19" x14ac:dyDescent="0.25">
      <c r="A35" s="31" t="s">
        <v>37</v>
      </c>
      <c r="B35" s="17">
        <f>'Term 2 - Numbers'!I35</f>
        <v>0</v>
      </c>
      <c r="C35" s="17">
        <f>'Term 2 - Numbers'!Q35</f>
        <v>0</v>
      </c>
      <c r="D35" s="17">
        <f>'Term 2 - Numbers'!Y35</f>
        <v>0</v>
      </c>
      <c r="E35" s="17">
        <f>'Term 2 - Numbers'!AG35</f>
        <v>90</v>
      </c>
      <c r="F35" s="17">
        <f>'Term 2 - Numbers'!AO35</f>
        <v>130</v>
      </c>
      <c r="G35" s="17">
        <f>'Term 2 - Numbers'!AW35</f>
        <v>90</v>
      </c>
      <c r="H35" s="17">
        <f>'Term 2 - Numbers'!BE35</f>
        <v>86</v>
      </c>
      <c r="I35" s="17">
        <f>'Term 2 - Numbers'!BM35</f>
        <v>66</v>
      </c>
      <c r="J35" s="17">
        <f>'Term 2 - Numbers'!BU35</f>
        <v>68</v>
      </c>
      <c r="K35" s="17">
        <f>'Term 1 - Numbers'!U32</f>
        <v>0</v>
      </c>
      <c r="L35" s="17">
        <f>'Term 1 - Numbers'!V32</f>
        <v>0</v>
      </c>
      <c r="M35" s="17">
        <f>'Term 1 - Numbers'!W32</f>
        <v>0</v>
      </c>
      <c r="N35" s="17">
        <f>'Term 1 - Numbers'!X32</f>
        <v>0</v>
      </c>
      <c r="O35" s="17">
        <f>'Term 1 - Numbers'!Y32</f>
        <v>0</v>
      </c>
      <c r="P35" s="17">
        <f>'Term 1 - Numbers'!Z32</f>
        <v>0</v>
      </c>
      <c r="Q35" s="41">
        <f t="shared" si="10"/>
        <v>530</v>
      </c>
    </row>
    <row r="36" spans="1:19" x14ac:dyDescent="0.25">
      <c r="A36" s="31" t="s">
        <v>38</v>
      </c>
      <c r="B36" s="17">
        <f>'Term 2 - Numbers'!I36</f>
        <v>0</v>
      </c>
      <c r="C36" s="17">
        <f>'Term 2 - Numbers'!Q36</f>
        <v>0</v>
      </c>
      <c r="D36" s="17">
        <f>'Term 2 - Numbers'!Y36</f>
        <v>0</v>
      </c>
      <c r="E36" s="17">
        <f>'Term 2 - Numbers'!AG36</f>
        <v>0</v>
      </c>
      <c r="F36" s="17">
        <f>'Term 2 - Numbers'!AO36</f>
        <v>0</v>
      </c>
      <c r="G36" s="17">
        <f>'Term 2 - Numbers'!AW36</f>
        <v>0</v>
      </c>
      <c r="H36" s="17">
        <f>'Term 2 - Numbers'!BE36</f>
        <v>0</v>
      </c>
      <c r="I36" s="17">
        <f>'Term 2 - Numbers'!BM36</f>
        <v>0</v>
      </c>
      <c r="J36" s="17">
        <f>'Term 2 - Numbers'!BU36</f>
        <v>0</v>
      </c>
      <c r="K36" s="17">
        <f>'Term 1 - Numbers'!U33</f>
        <v>0</v>
      </c>
      <c r="L36" s="17">
        <f>'Term 1 - Numbers'!V33</f>
        <v>0</v>
      </c>
      <c r="M36" s="17">
        <f>'Term 1 - Numbers'!W33</f>
        <v>0</v>
      </c>
      <c r="N36" s="17">
        <f>'Term 1 - Numbers'!X33</f>
        <v>0</v>
      </c>
      <c r="O36" s="17">
        <f>'Term 1 - Numbers'!Y33</f>
        <v>0</v>
      </c>
      <c r="P36" s="17">
        <f>'Term 1 - Numbers'!Z33</f>
        <v>0</v>
      </c>
      <c r="Q36" s="41">
        <f t="shared" si="10"/>
        <v>0</v>
      </c>
    </row>
    <row r="37" spans="1:19" x14ac:dyDescent="0.25">
      <c r="A37" s="31" t="s">
        <v>39</v>
      </c>
      <c r="B37" s="17">
        <f>'Term 2 - Numbers'!I37</f>
        <v>0</v>
      </c>
      <c r="C37" s="17">
        <f>'Term 2 - Numbers'!Q37</f>
        <v>0</v>
      </c>
      <c r="D37" s="17">
        <f>'Term 2 - Numbers'!Y37</f>
        <v>0</v>
      </c>
      <c r="E37" s="17">
        <f>'Term 2 - Numbers'!AG37</f>
        <v>0</v>
      </c>
      <c r="F37" s="17">
        <f>'Term 2 - Numbers'!AO37</f>
        <v>0</v>
      </c>
      <c r="G37" s="17">
        <f>'Term 2 - Numbers'!AW37</f>
        <v>0</v>
      </c>
      <c r="H37" s="17">
        <f>'Term 2 - Numbers'!BE37</f>
        <v>0</v>
      </c>
      <c r="I37" s="17">
        <f>'Term 2 - Numbers'!BM37</f>
        <v>0</v>
      </c>
      <c r="J37" s="17">
        <f>'Term 2 - Numbers'!BU37</f>
        <v>10</v>
      </c>
      <c r="K37" s="17">
        <f>'Term 1 - Numbers'!U34</f>
        <v>0</v>
      </c>
      <c r="L37" s="17">
        <f>'Term 1 - Numbers'!V34</f>
        <v>0</v>
      </c>
      <c r="M37" s="17">
        <f>'Term 1 - Numbers'!W34</f>
        <v>0</v>
      </c>
      <c r="N37" s="17">
        <f>'Term 1 - Numbers'!X34</f>
        <v>0</v>
      </c>
      <c r="O37" s="17">
        <f>'Term 1 - Numbers'!Y34</f>
        <v>0</v>
      </c>
      <c r="P37" s="17">
        <f>'Term 1 - Numbers'!Z34</f>
        <v>0</v>
      </c>
      <c r="Q37" s="41">
        <f t="shared" si="10"/>
        <v>10</v>
      </c>
    </row>
    <row r="38" spans="1:19" x14ac:dyDescent="0.25">
      <c r="A38" s="31" t="str">
        <f>'Term 1 - Numbers'!A37</f>
        <v>Terrigal Primary</v>
      </c>
      <c r="B38" s="17">
        <f>'Term 2 - Numbers'!I38</f>
        <v>0</v>
      </c>
      <c r="C38" s="17">
        <f>'Term 2 - Numbers'!Q38</f>
        <v>0</v>
      </c>
      <c r="D38" s="17">
        <f>'Term 2 - Numbers'!Y38</f>
        <v>0</v>
      </c>
      <c r="E38" s="17">
        <f>'Term 2 - Numbers'!AG38</f>
        <v>0</v>
      </c>
      <c r="F38" s="17">
        <f>'Term 2 - Numbers'!AO38</f>
        <v>0</v>
      </c>
      <c r="G38" s="17">
        <f>'Term 2 - Numbers'!AW38</f>
        <v>0</v>
      </c>
      <c r="H38" s="17">
        <f>'Term 2 - Numbers'!BE38</f>
        <v>0</v>
      </c>
      <c r="I38" s="17">
        <f>'Term 2 - Numbers'!BM38</f>
        <v>0</v>
      </c>
      <c r="J38" s="17">
        <f>'Term 2 - Numbers'!BU38</f>
        <v>0</v>
      </c>
      <c r="K38" s="17">
        <f>'Term 1 - Numbers'!U35</f>
        <v>0</v>
      </c>
      <c r="L38" s="17">
        <f>'Term 1 - Numbers'!V35</f>
        <v>0</v>
      </c>
      <c r="M38" s="17">
        <f>'Term 1 - Numbers'!W35</f>
        <v>0</v>
      </c>
      <c r="N38" s="17">
        <f>'Term 1 - Numbers'!X35</f>
        <v>0</v>
      </c>
      <c r="O38" s="17">
        <f>'Term 1 - Numbers'!Y35</f>
        <v>0</v>
      </c>
      <c r="P38" s="17">
        <f>'Term 1 - Numbers'!Z35</f>
        <v>0</v>
      </c>
      <c r="Q38" s="41">
        <f t="shared" si="10"/>
        <v>0</v>
      </c>
    </row>
    <row r="39" spans="1:19" s="45" customFormat="1" x14ac:dyDescent="0.25">
      <c r="A39" s="34" t="s">
        <v>18</v>
      </c>
      <c r="B39" s="43">
        <f>'Term 1 - Numbers'!L35</f>
        <v>0</v>
      </c>
      <c r="C39" s="43">
        <f>'Term 1 - Numbers'!T35</f>
        <v>0</v>
      </c>
      <c r="D39" s="43">
        <f>'Term 1 - Numbers'!AB35</f>
        <v>0</v>
      </c>
      <c r="E39" s="43">
        <f>SUM(E30:E38)</f>
        <v>146</v>
      </c>
      <c r="F39" s="43">
        <f>SUM(F30:F37)</f>
        <v>186</v>
      </c>
      <c r="G39" s="43">
        <f>SUM(G30:G37)</f>
        <v>269</v>
      </c>
      <c r="H39" s="43">
        <f>SUM(H30:H37)</f>
        <v>265</v>
      </c>
      <c r="I39" s="43">
        <f>SUM(I30:I37)</f>
        <v>125</v>
      </c>
      <c r="J39" s="43">
        <f>SUM(J30:J37)</f>
        <v>209</v>
      </c>
      <c r="K39" s="43">
        <f t="shared" ref="K39:P39" si="11">SUM(K30:K38)</f>
        <v>0</v>
      </c>
      <c r="L39" s="43">
        <f t="shared" si="11"/>
        <v>0</v>
      </c>
      <c r="M39" s="43">
        <f t="shared" si="11"/>
        <v>0</v>
      </c>
      <c r="N39" s="43">
        <f t="shared" si="11"/>
        <v>0</v>
      </c>
      <c r="O39" s="43">
        <f t="shared" si="11"/>
        <v>0</v>
      </c>
      <c r="P39" s="43">
        <f t="shared" si="11"/>
        <v>0</v>
      </c>
      <c r="Q39" s="44">
        <f t="shared" si="10"/>
        <v>1200</v>
      </c>
      <c r="R39" s="52">
        <f>Q39/6</f>
        <v>200</v>
      </c>
      <c r="S39" s="44"/>
    </row>
    <row r="40" spans="1:19" x14ac:dyDescent="0.25">
      <c r="A40" s="38" t="s">
        <v>40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42"/>
      <c r="R40" s="42"/>
    </row>
    <row r="41" spans="1:19" x14ac:dyDescent="0.25">
      <c r="A41" s="30" t="str">
        <f>'Term 1 - Numbers'!A40</f>
        <v>Seniors</v>
      </c>
      <c r="B41" s="17">
        <f>'Term 2 - Numbers'!I41</f>
        <v>0</v>
      </c>
      <c r="C41" s="17">
        <f>'Term 2 - Numbers'!Q41</f>
        <v>0</v>
      </c>
      <c r="D41" s="17">
        <f>'Term 2 - Numbers'!Y41</f>
        <v>0</v>
      </c>
      <c r="E41" s="17">
        <f>'Term 2 - Numbers'!AG41</f>
        <v>0</v>
      </c>
      <c r="F41" s="17">
        <f>'Term 2 - Numbers'!AO41</f>
        <v>0</v>
      </c>
      <c r="G41" s="17">
        <f>'Term 2 - Numbers'!AW41</f>
        <v>0</v>
      </c>
      <c r="H41" s="17">
        <f>'Term 2 - Numbers'!BE41</f>
        <v>0</v>
      </c>
      <c r="I41" s="17">
        <f>'Term 2 - Numbers'!BM41</f>
        <v>0</v>
      </c>
      <c r="J41" s="17">
        <f>'Term 2 - Numbers'!BU41</f>
        <v>0</v>
      </c>
      <c r="K41" s="17">
        <f>'Term 1 - Numbers'!CC40</f>
        <v>0</v>
      </c>
      <c r="L41" s="17">
        <f>'Term 1 - Numbers'!CM40</f>
        <v>0</v>
      </c>
      <c r="M41" s="17">
        <f>'Term 1 - Numbers'!CS40</f>
        <v>0</v>
      </c>
      <c r="N41" s="17">
        <f>'Term 1 - Numbers'!DA40</f>
        <v>0</v>
      </c>
      <c r="O41" s="17">
        <f>'Term 1 - Numbers'!DI40</f>
        <v>0</v>
      </c>
      <c r="P41" s="17">
        <f>'Term 1 - Numbers'!DQ40</f>
        <v>0</v>
      </c>
      <c r="Q41" s="41">
        <f t="shared" ref="Q41:Q48" si="12">SUM(B41:P41)</f>
        <v>0</v>
      </c>
    </row>
    <row r="42" spans="1:19" x14ac:dyDescent="0.25">
      <c r="A42" s="30" t="str">
        <f>'Term 1 - Numbers'!A41</f>
        <v>Endeavour Series/JDS</v>
      </c>
      <c r="B42" s="17">
        <f>'Term 2 - Numbers'!I42</f>
        <v>0</v>
      </c>
      <c r="C42" s="17">
        <f>'Term 2 - Numbers'!Q42</f>
        <v>0</v>
      </c>
      <c r="D42" s="17">
        <f>'Term 2 - Numbers'!Y42</f>
        <v>40</v>
      </c>
      <c r="E42" s="17">
        <f>'Term 2 - Numbers'!AG42</f>
        <v>0</v>
      </c>
      <c r="F42" s="17">
        <f>'Term 2 - Numbers'!AO42</f>
        <v>40</v>
      </c>
      <c r="G42" s="17">
        <f>'Term 2 - Numbers'!AW42</f>
        <v>0</v>
      </c>
      <c r="H42" s="17">
        <f>'Term 1 - Numbers'!BE41</f>
        <v>0</v>
      </c>
      <c r="I42" s="17">
        <f>'Term 1 - Numbers'!BM41</f>
        <v>0</v>
      </c>
      <c r="J42" s="17">
        <f>'Term 2 - Numbers'!BU42</f>
        <v>40</v>
      </c>
      <c r="K42" s="17">
        <f>'Term 1 - Numbers'!CC41</f>
        <v>0</v>
      </c>
      <c r="L42" s="17">
        <f>'Term 1 - Numbers'!CM41</f>
        <v>0</v>
      </c>
      <c r="M42" s="17">
        <f>'Term 1 - Numbers'!CS41</f>
        <v>0</v>
      </c>
      <c r="N42" s="17">
        <f>'Term 1 - Numbers'!DA41</f>
        <v>0</v>
      </c>
      <c r="O42" s="17">
        <v>0</v>
      </c>
      <c r="P42" s="17">
        <f>'Term 1 - Numbers'!DQ41</f>
        <v>0</v>
      </c>
      <c r="Q42" s="41">
        <f t="shared" si="12"/>
        <v>120</v>
      </c>
    </row>
    <row r="43" spans="1:19" x14ac:dyDescent="0.25">
      <c r="A43" s="30" t="str">
        <f>'Term 1 - Numbers'!A42</f>
        <v xml:space="preserve">Sydney North </v>
      </c>
      <c r="B43" s="17">
        <f>'Term 2 - Numbers'!I43</f>
        <v>0</v>
      </c>
      <c r="C43" s="17">
        <f>'Term 2 - Numbers'!Q43</f>
        <v>0</v>
      </c>
      <c r="D43" s="17">
        <f>'Term 2 - Numbers'!Y43</f>
        <v>0</v>
      </c>
      <c r="E43" s="17">
        <f>'Term 2 - Numbers'!AG43</f>
        <v>0</v>
      </c>
      <c r="F43" s="17">
        <f>'Term 2 - Numbers'!AO43</f>
        <v>0</v>
      </c>
      <c r="G43" s="17">
        <f>'Term 2 - Numbers'!AW43</f>
        <v>0</v>
      </c>
      <c r="H43" s="17">
        <v>0</v>
      </c>
      <c r="I43" s="17">
        <f>'Term 1 - Numbers'!BM42</f>
        <v>0</v>
      </c>
      <c r="J43" s="17">
        <f>'Term 2 - Numbers'!BU43</f>
        <v>0</v>
      </c>
      <c r="K43" s="17">
        <f>'Term 1 - Numbers'!CC42</f>
        <v>0</v>
      </c>
      <c r="L43" s="17">
        <f>'Term 1 - Numbers'!CM42</f>
        <v>0</v>
      </c>
      <c r="M43" s="17">
        <f>'Term 1 - Numbers'!CS42</f>
        <v>0</v>
      </c>
      <c r="N43" s="17">
        <f>'Term 1 - Numbers'!DA42</f>
        <v>0</v>
      </c>
      <c r="O43" s="17">
        <f>'Term 1 - Numbers'!DI42</f>
        <v>0</v>
      </c>
      <c r="P43" s="17">
        <f>'Term 1 - Numbers'!DQ42</f>
        <v>0</v>
      </c>
      <c r="Q43" s="41">
        <f t="shared" si="12"/>
        <v>0</v>
      </c>
    </row>
    <row r="44" spans="1:19" x14ac:dyDescent="0.25">
      <c r="A44" s="30" t="str">
        <f>'Term 1 - Numbers'!A43</f>
        <v>Inter-Club</v>
      </c>
      <c r="B44" s="17">
        <f>'Term 2 - Numbers'!I44</f>
        <v>0</v>
      </c>
      <c r="C44" s="17">
        <f>'Term 2 - Numbers'!Q44</f>
        <v>0</v>
      </c>
      <c r="D44" s="17">
        <f>'Term 2 - Numbers'!Y44</f>
        <v>0</v>
      </c>
      <c r="E44" s="17">
        <f>'Term 2 - Numbers'!AG44</f>
        <v>0</v>
      </c>
      <c r="F44" s="17">
        <f>'Term 2 - Numbers'!AO44</f>
        <v>0</v>
      </c>
      <c r="G44" s="17">
        <f>'Term 2 - Numbers'!AW44</f>
        <v>0</v>
      </c>
      <c r="H44" s="17">
        <f>'Term 1 - Numbers'!BE43</f>
        <v>0</v>
      </c>
      <c r="I44" s="17">
        <f>'Term 1 - Numbers'!BM43</f>
        <v>0</v>
      </c>
      <c r="J44" s="17">
        <f>'Term 2 - Numbers'!BU44</f>
        <v>0</v>
      </c>
      <c r="K44" s="17">
        <f>'Term 1 - Numbers'!CC43</f>
        <v>0</v>
      </c>
      <c r="L44" s="17">
        <f>'Term 1 - Numbers'!CM43</f>
        <v>0</v>
      </c>
      <c r="M44" s="17">
        <f>'Term 1 - Numbers'!CS43</f>
        <v>0</v>
      </c>
      <c r="N44" s="17">
        <v>0</v>
      </c>
      <c r="O44" s="17">
        <f>'Term 1 - Numbers'!DI43</f>
        <v>0</v>
      </c>
      <c r="P44" s="17">
        <f>'Term 1 - Numbers'!DQ43</f>
        <v>0</v>
      </c>
      <c r="Q44" s="41">
        <f t="shared" si="12"/>
        <v>0</v>
      </c>
    </row>
    <row r="45" spans="1:19" x14ac:dyDescent="0.25">
      <c r="A45" s="30" t="str">
        <f>'Term 1 - Numbers'!A44</f>
        <v>Club Championships</v>
      </c>
      <c r="B45" s="17">
        <f>'Term 2 - Numbers'!I45</f>
        <v>0</v>
      </c>
      <c r="C45" s="17">
        <f>'Term 2 - Numbers'!Q45</f>
        <v>0</v>
      </c>
      <c r="D45" s="17">
        <f>'Term 2 - Numbers'!Y45</f>
        <v>0</v>
      </c>
      <c r="E45" s="17">
        <f>'Term 2 - Numbers'!AG45</f>
        <v>0</v>
      </c>
      <c r="F45" s="17">
        <f>'Term 2 - Numbers'!AO45</f>
        <v>0</v>
      </c>
      <c r="G45" s="17">
        <f>'Term 2 - Numbers'!AW45</f>
        <v>0</v>
      </c>
      <c r="H45" s="17">
        <f>'Term 1 - Numbers'!BE44</f>
        <v>0</v>
      </c>
      <c r="I45" s="17">
        <f>'Term 1 - Numbers'!BM44</f>
        <v>0</v>
      </c>
      <c r="J45" s="17">
        <f>'Term 2 - Numbers'!BU45</f>
        <v>0</v>
      </c>
      <c r="K45" s="17">
        <f>'Term 1 - Numbers'!CC44</f>
        <v>0</v>
      </c>
      <c r="L45" s="17">
        <f>'Term 1 - Numbers'!CM44</f>
        <v>0</v>
      </c>
      <c r="M45" s="17">
        <f>'Term 1 - Numbers'!CS44</f>
        <v>0</v>
      </c>
      <c r="N45" s="17">
        <f>'Term 1 - Numbers'!DA44</f>
        <v>0</v>
      </c>
      <c r="O45" s="17">
        <f>'Term 1 - Numbers'!DI44</f>
        <v>0</v>
      </c>
      <c r="P45" s="17">
        <f>'Term 1 - Numbers'!DQ44</f>
        <v>0</v>
      </c>
      <c r="Q45" s="41">
        <f t="shared" si="12"/>
        <v>0</v>
      </c>
    </row>
    <row r="46" spans="1:19" x14ac:dyDescent="0.25">
      <c r="A46" s="30" t="str">
        <f>'Term 1 - Numbers'!A45</f>
        <v>Junior Gold/Silver/Bronze</v>
      </c>
      <c r="B46" s="17">
        <f>'Term 2 - Numbers'!I46</f>
        <v>0</v>
      </c>
      <c r="C46" s="17">
        <f>'Term 2 - Numbers'!Q46</f>
        <v>0</v>
      </c>
      <c r="D46" s="17">
        <f>'Term 2 - Numbers'!Y46</f>
        <v>0</v>
      </c>
      <c r="E46" s="17">
        <f>'Term 2 - Numbers'!AG46</f>
        <v>276</v>
      </c>
      <c r="F46" s="17">
        <f>'Term 2 - Numbers'!AO46</f>
        <v>0</v>
      </c>
      <c r="G46" s="17">
        <f>'Term 2 - Numbers'!AW46</f>
        <v>0</v>
      </c>
      <c r="H46" s="17">
        <f>'Term 1 - Numbers'!BE45</f>
        <v>0</v>
      </c>
      <c r="I46" s="17">
        <f>'Term 1 - Numbers'!BM45</f>
        <v>0</v>
      </c>
      <c r="J46" s="17">
        <f>'Term 2 - Numbers'!BU46</f>
        <v>0</v>
      </c>
      <c r="K46" s="17">
        <f>'Term 1 - Numbers'!CC45</f>
        <v>0</v>
      </c>
      <c r="L46" s="17">
        <f>'Term 1 - Numbers'!CM45</f>
        <v>0</v>
      </c>
      <c r="M46" s="17">
        <f>'Term 1 - Numbers'!CS45</f>
        <v>0</v>
      </c>
      <c r="N46" s="17">
        <f>'Term 1 - Numbers'!DA45</f>
        <v>0</v>
      </c>
      <c r="O46" s="17">
        <f>'Term 1 - Numbers'!DI45</f>
        <v>0</v>
      </c>
      <c r="P46" s="17">
        <f>'Term 1 - Numbers'!DQ45</f>
        <v>0</v>
      </c>
      <c r="Q46" s="41">
        <f t="shared" si="12"/>
        <v>276</v>
      </c>
    </row>
    <row r="47" spans="1:19" x14ac:dyDescent="0.25">
      <c r="A47" s="30" t="str">
        <f>'Term 1 - Numbers'!A46</f>
        <v>AMT - January 2019</v>
      </c>
      <c r="B47" s="17">
        <f>'Term 2 - Numbers'!I47</f>
        <v>0</v>
      </c>
      <c r="C47" s="17">
        <f>'Term 2 - Numbers'!Q47</f>
        <v>0</v>
      </c>
      <c r="D47" s="17">
        <f>'Term 2 - Numbers'!Y47</f>
        <v>0</v>
      </c>
      <c r="E47" s="17">
        <f>'Term 2 - Numbers'!AG47</f>
        <v>0</v>
      </c>
      <c r="F47" s="17">
        <f>'Term 2 - Numbers'!AO47</f>
        <v>0</v>
      </c>
      <c r="G47" s="17">
        <f>'Term 2 - Numbers'!AW47</f>
        <v>0</v>
      </c>
      <c r="H47" s="17">
        <f>'Term 1 - Numbers'!BE46</f>
        <v>0</v>
      </c>
      <c r="I47" s="17">
        <f>'Term 1 - Numbers'!BM46</f>
        <v>0</v>
      </c>
      <c r="J47" s="17">
        <f>'Term 2 - Numbers'!BU47</f>
        <v>0</v>
      </c>
      <c r="K47" s="17">
        <f>'Term 1 - Numbers'!CC46</f>
        <v>0</v>
      </c>
      <c r="L47" s="17">
        <f>'Term 1 - Numbers'!CM46</f>
        <v>0</v>
      </c>
      <c r="M47" s="17">
        <f>'Term 1 - Numbers'!CS46</f>
        <v>0</v>
      </c>
      <c r="N47" s="17">
        <f>'Term 1 - Numbers'!DA46</f>
        <v>0</v>
      </c>
      <c r="O47" s="17">
        <f>'Term 1 - Numbers'!DI46</f>
        <v>0</v>
      </c>
      <c r="P47" s="17">
        <f>'Term 1 - Numbers'!DQ46</f>
        <v>0</v>
      </c>
      <c r="Q47" s="41">
        <f t="shared" si="12"/>
        <v>0</v>
      </c>
    </row>
    <row r="48" spans="1:19" s="45" customFormat="1" x14ac:dyDescent="0.25">
      <c r="A48" s="33" t="s">
        <v>18</v>
      </c>
      <c r="B48" s="43">
        <f>'Term 2 - Numbers'!I48</f>
        <v>0</v>
      </c>
      <c r="C48" s="43">
        <f>'Term 2 - Numbers'!Q48</f>
        <v>0</v>
      </c>
      <c r="D48" s="43">
        <f>'Term 2 - Numbers'!Y48</f>
        <v>40</v>
      </c>
      <c r="E48" s="43">
        <f>'Term 2 - Numbers'!AG48</f>
        <v>276</v>
      </c>
      <c r="F48" s="43">
        <f>'Term 2 - Numbers'!AO48</f>
        <v>40</v>
      </c>
      <c r="G48" s="43">
        <f>'Term 2 - Numbers'!AW48</f>
        <v>0</v>
      </c>
      <c r="H48" s="43">
        <v>0</v>
      </c>
      <c r="I48" s="43">
        <f>'Term 1 - Numbers'!BM47</f>
        <v>0</v>
      </c>
      <c r="J48" s="43">
        <f>'Term 2 - Numbers'!BU48</f>
        <v>40</v>
      </c>
      <c r="K48" s="43">
        <f>'Term 1 - Numbers'!CC47</f>
        <v>0</v>
      </c>
      <c r="L48" s="43">
        <f>'Term 1 - Numbers'!CM47</f>
        <v>0</v>
      </c>
      <c r="M48" s="43">
        <f>'Term 1 - Numbers'!CS47</f>
        <v>0</v>
      </c>
      <c r="N48" s="43">
        <v>0</v>
      </c>
      <c r="O48" s="43">
        <v>0</v>
      </c>
      <c r="P48" s="43">
        <f>'Term 1 - Numbers'!DQ47</f>
        <v>0</v>
      </c>
      <c r="Q48" s="44">
        <f t="shared" si="12"/>
        <v>396</v>
      </c>
      <c r="R48" s="52">
        <f>Q48/4</f>
        <v>99</v>
      </c>
      <c r="S48" s="44"/>
    </row>
    <row r="49" spans="1:19" s="60" customFormat="1" ht="19.5" thickBot="1" x14ac:dyDescent="0.35">
      <c r="A49" s="39" t="s">
        <v>44</v>
      </c>
      <c r="B49" s="57">
        <f t="shared" ref="B49:R49" si="13">SUM(B18+B28+B39+B48)</f>
        <v>106</v>
      </c>
      <c r="C49" s="57">
        <f t="shared" si="13"/>
        <v>62</v>
      </c>
      <c r="D49" s="57">
        <f t="shared" si="13"/>
        <v>220</v>
      </c>
      <c r="E49" s="57">
        <f t="shared" si="13"/>
        <v>644</v>
      </c>
      <c r="F49" s="57">
        <f t="shared" si="13"/>
        <v>522</v>
      </c>
      <c r="G49" s="57">
        <f t="shared" si="13"/>
        <v>545</v>
      </c>
      <c r="H49" s="57">
        <f t="shared" si="13"/>
        <v>550</v>
      </c>
      <c r="I49" s="57">
        <f t="shared" si="13"/>
        <v>265</v>
      </c>
      <c r="J49" s="57">
        <f t="shared" si="13"/>
        <v>558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8">
        <f t="shared" si="13"/>
        <v>3472</v>
      </c>
      <c r="R49" s="61">
        <f t="shared" si="13"/>
        <v>567</v>
      </c>
      <c r="S49" s="59"/>
    </row>
    <row r="50" spans="1:19" ht="16.5" thickTop="1" x14ac:dyDescent="0.25"/>
  </sheetData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/>
  <cellWatches>
    <cellWatch r="F112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pane xSplit="1" topLeftCell="BG1" activePane="topRight" state="frozen"/>
      <selection pane="topRight"/>
    </sheetView>
  </sheetViews>
  <sheetFormatPr defaultColWidth="11"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2" workbookViewId="0">
      <pane xSplit="1" topLeftCell="F1" activePane="topRight" state="frozen"/>
      <selection pane="topRight" activeCell="A2" sqref="A1:XFD1048576"/>
    </sheetView>
  </sheetViews>
  <sheetFormatPr defaultColWidth="10.875" defaultRowHeight="15" x14ac:dyDescent="0.2"/>
  <cols>
    <col min="1" max="16384" width="10.875" style="14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pane xSplit="1" topLeftCell="B1" activePane="topRight" state="frozen"/>
      <selection pane="topRight" activeCell="M26" sqref="M26"/>
    </sheetView>
  </sheetViews>
  <sheetFormatPr defaultColWidth="11" defaultRowHeight="15.7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F31" sqref="AF31"/>
    </sheetView>
  </sheetViews>
  <sheetFormatPr defaultColWidth="10.875" defaultRowHeight="15" x14ac:dyDescent="0.2"/>
  <cols>
    <col min="1" max="16384" width="10.875" style="1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Term 1 - Numbers</vt:lpstr>
      <vt:lpstr>Term 1 - summary</vt:lpstr>
      <vt:lpstr>Improvements</vt:lpstr>
      <vt:lpstr>Term 2 - Numbers</vt:lpstr>
      <vt:lpstr>Term 2 - summary</vt:lpstr>
      <vt:lpstr>Term 3 - Numbers</vt:lpstr>
      <vt:lpstr>Term 3 - summary</vt:lpstr>
      <vt:lpstr>Term 4 - Numbers</vt:lpstr>
      <vt:lpstr>Term 4 - summary</vt:lpstr>
      <vt:lpstr>'Term 1 - Numbers'!Print_Area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Haworth</dc:creator>
  <cp:lastModifiedBy>info</cp:lastModifiedBy>
  <cp:lastPrinted>2018-06-08T03:53:02Z</cp:lastPrinted>
  <dcterms:created xsi:type="dcterms:W3CDTF">2018-03-17T08:39:01Z</dcterms:created>
  <dcterms:modified xsi:type="dcterms:W3CDTF">2019-08-24T04:57:05Z</dcterms:modified>
</cp:coreProperties>
</file>